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'Лист2'!$A$1:$N$145</definedName>
  </definedNames>
  <calcPr fullCalcOnLoad="1"/>
</workbook>
</file>

<file path=xl/sharedStrings.xml><?xml version="1.0" encoding="utf-8"?>
<sst xmlns="http://schemas.openxmlformats.org/spreadsheetml/2006/main" count="185" uniqueCount="131">
  <si>
    <t>┌────┬────────────────────────────────────────────────────────────────────────────────┬────────┐</t>
  </si>
  <si>
    <t>│ N  │      Критерии оценки выполнения государственного задания на оказание           │Итоговая│</t>
  </si>
  <si>
    <t>│п/п │                государственной услуги (выполнение работы)                      │ оценка │</t>
  </si>
  <si>
    <t>│    ├──────────────────────┬───────────────────────┬─────────────────────────────────┤        │</t>
  </si>
  <si>
    <t>│    │        полнота       │         объем         │ качество оказания (выполнения)  │        │</t>
  </si>
  <si>
    <t>│    │    и эффективность   │государственной  услуги│      государственных услуг      │        │</t>
  </si>
  <si>
    <t>│    │    использования     │ (результат выполнения │            (работ)              │        │</t>
  </si>
  <si>
    <t>│    │      бюджетных       │         работы)       │                                 │        │</t>
  </si>
  <si>
    <t>│    │     ассигнований     │                       │                                 │        │</t>
  </si>
  <si>
    <t>│    │    на финансовое     │                       │                                 │        │</t>
  </si>
  <si>
    <t>│    │     обеспечение      │                       │                                 │        │</t>
  </si>
  <si>
    <t>│    │      выполнения      │                       │                                 │        │</t>
  </si>
  <si>
    <t>│    │   государственного   │                       │                                 │        │</t>
  </si>
  <si>
    <t>│    │       задания        │                       │                                 │        │</t>
  </si>
  <si>
    <t>│    ├────┬────────┬────┬───┴────────┬────┬────┬────┼─────────────┬─────┬────┬───┬────┤        │</t>
  </si>
  <si>
    <t>│    │ К1 │   К1   │ К1 │наименование│К2пл│К2ф │ К2 │наименование │К3плi│К3фi│К3i│ К3 │        │</t>
  </si>
  <si>
    <t>│    │план│кассовое│    │ показателя │    │    │    │ показателя  │     │    │   │    │        │</t>
  </si>
  <si>
    <t>├────┼────┼────────┼────┼────────────┼────┼────┼────┼─────────────┼─────┼────┼───┼────┼────────┤</t>
  </si>
  <si>
    <t>│  1 │  2 │    3   │ 4  │     5      │ 6  │ 7  │ 8  │      9      │  10 │  11│ 12│ 13 │   14   │</t>
  </si>
  <si>
    <t>│    │    │        │    │            │    │    │    │             │     │    │   │ X  │        │</t>
  </si>
  <si>
    <t>│    │    │        │    │            │    │    │    ├─────────────┼─────┼────┼───┼────┼────────┤</t>
  </si>
  <si>
    <t>│    │    │        │    │            │    │    │    │Расчет оценки│  X  │  X │ X │    │        │</t>
  </si>
  <si>
    <t>│    │    │        │    │            │    │    │    │      К3     │     │    │   │    │        │</t>
  </si>
  <si>
    <t>└────┴────┴────────┴────┴────────────┴────┴────┴────┴─────────────┴─────┴────┴───┴────┴────────┘</t>
  </si>
  <si>
    <t>Критерии оценки выполнения государственного задания на оказание государственной услуги (выполнения работы)</t>
  </si>
  <si>
    <t>№ п/п</t>
  </si>
  <si>
    <t xml:space="preserve">полнота и эффективность использования бюджетных ассигнований на финансовое обеспечение выполнения государственного задания </t>
  </si>
  <si>
    <t>К1 план</t>
  </si>
  <si>
    <t>К1 кассовое</t>
  </si>
  <si>
    <t>К1</t>
  </si>
  <si>
    <t>наименование показателя</t>
  </si>
  <si>
    <t>К2 пл</t>
  </si>
  <si>
    <t>К2 ф</t>
  </si>
  <si>
    <t>К2</t>
  </si>
  <si>
    <t>объём государственной услуги (результат выполнения работы)</t>
  </si>
  <si>
    <t>качество окзания (выполнения) государственных услуг (работ)</t>
  </si>
  <si>
    <t>К3 пл i</t>
  </si>
  <si>
    <t>К3 ф i</t>
  </si>
  <si>
    <t>К3   i</t>
  </si>
  <si>
    <t xml:space="preserve">К3 </t>
  </si>
  <si>
    <t>Итоговая оценка</t>
  </si>
  <si>
    <t>X</t>
  </si>
  <si>
    <t>Расчёт оценки К3</t>
  </si>
  <si>
    <t>Х</t>
  </si>
  <si>
    <t>К1=К1 кассовое / К1 план * 100%, где</t>
  </si>
  <si>
    <t>К1 кассовое - кассовое исполнение областного бюджета Ульяновской области на выполнение государственного задания;</t>
  </si>
  <si>
    <t>К1 план - плановый объем бюджетных средств на выполнение государственного задания.</t>
  </si>
  <si>
    <t xml:space="preserve">     Значение К1     </t>
  </si>
  <si>
    <t xml:space="preserve">К1 &gt; 100%            </t>
  </si>
  <si>
    <t xml:space="preserve">Государственное задание перевыполнено с экономией средств  </t>
  </si>
  <si>
    <t xml:space="preserve">95% &lt;= К1 &lt;= 100%    </t>
  </si>
  <si>
    <t xml:space="preserve">Государственное задание выполнено в полном объеме          </t>
  </si>
  <si>
    <t xml:space="preserve">К1 &lt; 95%             </t>
  </si>
  <si>
    <t xml:space="preserve">Государственное задание не выполнено                       </t>
  </si>
  <si>
    <t xml:space="preserve">  Оценка                           </t>
  </si>
  <si>
    <t>Расчет К1 - оценка выполнения государственного задания по критерию "полнота и эффективность использования бюджетных ассигнований на финансовое обеспечение выполнения государственного задания" производится по следующей формуле</t>
  </si>
  <si>
    <t>Расчет К2 - оценка выполнения государственного задания по критерию "объем государственной услуги (результат выполнения работы)" производится по следующей формуле:</t>
  </si>
  <si>
    <t>К2 = К2факт / К2план x 100%, где:</t>
  </si>
  <si>
    <t>К2факт - фактическое значение показателя объема государственной услуги (результата выполнения работы);</t>
  </si>
  <si>
    <t>К2план - плановое значение показателя объема государственной услуги (результата выполнения работы).</t>
  </si>
  <si>
    <t>Перечень государственных работ</t>
  </si>
  <si>
    <t>устройство противопожарных минерализованных полос</t>
  </si>
  <si>
    <t>К2план</t>
  </si>
  <si>
    <t>К2факт</t>
  </si>
  <si>
    <t xml:space="preserve">Оценка выполнения государственного задания по критерию "объем государственной услуги (результат выполнения работы)" осуществляется в соответствии с таблицей </t>
  </si>
  <si>
    <t xml:space="preserve">К2 &gt; 100%                   </t>
  </si>
  <si>
    <t xml:space="preserve">Государственное задание перевыполнено               </t>
  </si>
  <si>
    <t xml:space="preserve">95% &lt;= К2 &lt;= 100%           </t>
  </si>
  <si>
    <t xml:space="preserve">Государственное задание выполнено в полном объеме   </t>
  </si>
  <si>
    <t xml:space="preserve">К2 &lt; 95%                    </t>
  </si>
  <si>
    <t xml:space="preserve">Государственное задание не выполнено                </t>
  </si>
  <si>
    <t xml:space="preserve">Значение К2         </t>
  </si>
  <si>
    <t xml:space="preserve">Оценка                       </t>
  </si>
  <si>
    <t>Расчет К3 - оценка выполнения государственного задания по критерию "качество оказания (выполнения) государственных услуг (работ)" осуществляется для государственных заданий на оказание государственных услуг, а также выполнение работ в случае, если основные требования к качеству государственной работы по решению исполнительного органа государственной власти Ульяновской области, главного распорядителя средств областного бюджета Ульяновской области утверждены ведомственным перечнем государственных услуг (работ), оказываемых (выполняемых) государственными учреждениями</t>
  </si>
  <si>
    <t>Расчет К3 определяется по формуле:</t>
  </si>
  <si>
    <t>К3 = SUM К3i / N, где:</t>
  </si>
  <si>
    <t>К3i - оценка выполнения государственного задания по каждому из показателей, указанных в государственном задании и характеризующих качество оказываемых государственных услуг (работ);</t>
  </si>
  <si>
    <t>N - число показателей, указанных в государственном задании на оказание конкретной государственной услуги (работы)</t>
  </si>
  <si>
    <t>Расчет К3i - оценка выполнения государственного задания по каждому из показателей, характеризующих качество оказываемых государственных услуг (работ), производится следующим образом:</t>
  </si>
  <si>
    <t>К3i = К3фi / К3плi x 100%, где:</t>
  </si>
  <si>
    <t>К3фi - фактическое значение показателя, характеризующего качество оказываемых государственных услуг (работ);</t>
  </si>
  <si>
    <t>К3плi - плановое значение показателя, характеризующего качество оказываемых государственных услуг (работ)</t>
  </si>
  <si>
    <t xml:space="preserve">Оценка выполнения государственного задания по критерию "качество оказания (выполнения) государственных услуг (работ)" осуществляется в соответствии с таблицей </t>
  </si>
  <si>
    <t xml:space="preserve">К3 &gt; 100%                  </t>
  </si>
  <si>
    <t xml:space="preserve">Государственное задание перевыполнено                </t>
  </si>
  <si>
    <t xml:space="preserve">95% &lt;= К3 &lt;= 100%          </t>
  </si>
  <si>
    <t xml:space="preserve">Государственное задание выполнено в полном объеме    </t>
  </si>
  <si>
    <t xml:space="preserve">К3 &lt; 95%                   </t>
  </si>
  <si>
    <t xml:space="preserve">Государственное задание не выполнено                 </t>
  </si>
  <si>
    <t xml:space="preserve">Оценка                        </t>
  </si>
  <si>
    <t xml:space="preserve">Значение К3        </t>
  </si>
  <si>
    <t>К3фi</t>
  </si>
  <si>
    <t>К3плi</t>
  </si>
  <si>
    <t xml:space="preserve">К3i </t>
  </si>
  <si>
    <t>допустимая длина необработанных участков на ПМП (шириной не более 40 см), м, в соответствии классом пожарной безопасности (ПО)(метры)</t>
  </si>
  <si>
    <t>степень заделки растительных остатков на противопожарных минерализованных полосах (ПМП) в %, в соответствии с классом пожарной опасности (ПО) (%)</t>
  </si>
  <si>
    <t>К3=</t>
  </si>
  <si>
    <t>Итоговая оценка выполнения государственного задания для каждой государственной услуги определяется по следующим формулам:</t>
  </si>
  <si>
    <t>итоговая оценка = (К1 + К2 + К3) / 3</t>
  </si>
  <si>
    <t>в случае, если оценка выполнения государственного задания производится по двум критериям (К1, К2), расчет осуществляется по формуле:</t>
  </si>
  <si>
    <t>в случае, если оценка выполнения государственного задания производится по трем критериям (К1, К2, К3), расчет осуществляется по формуле:</t>
  </si>
  <si>
    <t>итоговая оценка = (К1 + К2) / 2</t>
  </si>
  <si>
    <t>Итоговая оценка выполнения государственного задания по каждой государственной услуге (работе) осуществляется в соответствии с таблицей</t>
  </si>
  <si>
    <t xml:space="preserve">Итоговая оценка &gt; 100%              </t>
  </si>
  <si>
    <t xml:space="preserve">Государственное задание перевыполнено       </t>
  </si>
  <si>
    <t xml:space="preserve">95% &lt;= итоговая оценка &lt;= 100%      </t>
  </si>
  <si>
    <t xml:space="preserve">Итоговая оценка &lt; 95%               </t>
  </si>
  <si>
    <t xml:space="preserve">Государственное задание не выполнено        </t>
  </si>
  <si>
    <t xml:space="preserve">Государственное задание выполнено  в  полном объеме  </t>
  </si>
  <si>
    <t xml:space="preserve">Итоговая оценка               </t>
  </si>
  <si>
    <t xml:space="preserve"> Значение оценки           </t>
  </si>
  <si>
    <t>Наименование услуги (работы)</t>
  </si>
  <si>
    <t>тушение пожаров на землях, не входящих в лесной фонд, занятых древесно-кустарниковой растительностью</t>
  </si>
  <si>
    <t xml:space="preserve"> К1 план</t>
  </si>
  <si>
    <t>Ликвидация пожара в день обнаружения (количество пожаров)</t>
  </si>
  <si>
    <t>прочистка противопожарных минерализованных полос и их обновление</t>
  </si>
  <si>
    <t>подготовка техники к пожароопасному периоду</t>
  </si>
  <si>
    <t>мониторинг пожарной опасности (автопатрулирование территории )</t>
  </si>
  <si>
    <t>обеспечение функционирования  гидротехнических сооружений</t>
  </si>
  <si>
    <t>обеспечение функционирования пожарно-химических станций</t>
  </si>
  <si>
    <t>Показатели качества государственной услуги (работы)</t>
  </si>
  <si>
    <t>тушение пожаров, невходящих в лесной фонд, занятых древесно-кустарниковой растительностью</t>
  </si>
  <si>
    <t>Поддержание техники в рабочем состоянии, консервация техники</t>
  </si>
  <si>
    <t>Обеспечение работоспособного состояния ГТС при соблюдении требований по охране окружающей среды</t>
  </si>
  <si>
    <t>разработка и согласование технической документации для эксплуатации гидротехнического сооружения</t>
  </si>
  <si>
    <t>Количество стоящих на балансе ГТС =количество пакетов документов на ГТС разработанных и согласованных</t>
  </si>
  <si>
    <t>Соответствие требованиям стандарта, в т.ч. соблюдение установленного маршрута, кратности и времени патрулирования. Количество запланированных выездов</t>
  </si>
  <si>
    <t xml:space="preserve">Содержание 15 ПХС в постоянной готовности к выполнению работ по тушению природных пожаров и выполнению отдельных мер пожарной безопасности в лесах. </t>
  </si>
  <si>
    <t>Государственное задание на выполнение работ областным государственным бюджетным учреждением "Ценр по обеспечению пожарной безопасности" не выполнено.</t>
  </si>
  <si>
    <t>Расчёт сводной оценки выполнения государственного задания на оказание государственных услуг (выполнение работ) областным государственным бюджетным учреждением "Центр по обеспечению пожарной безопасности" за 2014 год</t>
  </si>
  <si>
    <t>Итоговая оценка выполнения государственного задания на оказание государственной услуги (выполнение работы) областного государственного бюджетного учреждения "Центр по обеспечению пожарной безопасности" за 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</si>
</sst>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#,##0.0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sz val="8"/>
      <color indexed="8"/>
      <name val="Courier New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sz val="8"/>
      <color theme="1"/>
      <name val="Courier New"/>
      <family val="3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2" fontId="46" fillId="0" borderId="0" xfId="0" applyNumberFormat="1" applyFont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6" fillId="0" borderId="0" xfId="0" applyNumberFormat="1" applyFont="1" applyBorder="1" applyAlignment="1">
      <alignment wrapText="1"/>
    </xf>
    <xf numFmtId="0" fontId="48" fillId="0" borderId="0" xfId="0" applyFont="1" applyBorder="1" applyAlignment="1">
      <alignment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2" fontId="46" fillId="0" borderId="0" xfId="0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left" vertical="center" wrapText="1"/>
    </xf>
    <xf numFmtId="2" fontId="48" fillId="0" borderId="0" xfId="0" applyNumberFormat="1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left" vertical="center" wrapText="1"/>
    </xf>
    <xf numFmtId="2" fontId="46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9" fontId="45" fillId="0" borderId="0" xfId="0" applyNumberFormat="1" applyFont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2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2" fontId="46" fillId="0" borderId="10" xfId="0" applyNumberFormat="1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left" vertical="center" wrapText="1"/>
    </xf>
    <xf numFmtId="1" fontId="48" fillId="0" borderId="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2" fontId="45" fillId="0" borderId="0" xfId="0" applyNumberFormat="1" applyFont="1" applyAlignment="1">
      <alignment horizontal="left" vertical="center" wrapText="1"/>
    </xf>
    <xf numFmtId="2" fontId="46" fillId="0" borderId="0" xfId="0" applyNumberFormat="1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wrapText="1"/>
    </xf>
    <xf numFmtId="2" fontId="46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left" vertical="center" wrapText="1"/>
    </xf>
    <xf numFmtId="2" fontId="45" fillId="0" borderId="12" xfId="0" applyNumberFormat="1" applyFont="1" applyBorder="1" applyAlignment="1">
      <alignment horizontal="left" vertical="center" wrapText="1"/>
    </xf>
    <xf numFmtId="2" fontId="45" fillId="0" borderId="13" xfId="0" applyNumberFormat="1" applyFont="1" applyBorder="1" applyAlignment="1">
      <alignment horizontal="left" vertical="center" wrapText="1"/>
    </xf>
    <xf numFmtId="2" fontId="45" fillId="0" borderId="14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left" wrapText="1"/>
    </xf>
    <xf numFmtId="2" fontId="46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8" fillId="0" borderId="15" xfId="0" applyNumberFormat="1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2" fontId="46" fillId="0" borderId="16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2" fontId="51" fillId="0" borderId="0" xfId="0" applyNumberFormat="1" applyFont="1" applyAlignment="1">
      <alignment horizontal="center" vertical="center" wrapText="1"/>
    </xf>
    <xf numFmtId="2" fontId="46" fillId="0" borderId="12" xfId="0" applyNumberFormat="1" applyFont="1" applyBorder="1" applyAlignment="1">
      <alignment horizontal="left" vertical="center" wrapText="1"/>
    </xf>
    <xf numFmtId="2" fontId="46" fillId="0" borderId="13" xfId="0" applyNumberFormat="1" applyFont="1" applyBorder="1" applyAlignment="1">
      <alignment horizontal="left" vertical="center" wrapText="1"/>
    </xf>
    <xf numFmtId="2" fontId="46" fillId="0" borderId="14" xfId="0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1"/>
  <sheetViews>
    <sheetView zoomScalePageLayoutView="0" workbookViewId="0" topLeftCell="A1">
      <selection activeCell="N26" sqref="N26"/>
    </sheetView>
  </sheetViews>
  <sheetFormatPr defaultColWidth="9.140625" defaultRowHeight="15"/>
  <sheetData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ht="15">
      <c r="B8" s="1" t="s">
        <v>5</v>
      </c>
    </row>
    <row r="9" ht="15">
      <c r="B9" s="1" t="s">
        <v>6</v>
      </c>
    </row>
    <row r="10" ht="15">
      <c r="B10" s="1" t="s">
        <v>7</v>
      </c>
    </row>
    <row r="11" ht="15">
      <c r="B11" s="1" t="s">
        <v>8</v>
      </c>
    </row>
    <row r="12" ht="15">
      <c r="B12" s="1" t="s">
        <v>9</v>
      </c>
    </row>
    <row r="13" ht="15">
      <c r="B13" s="1" t="s">
        <v>10</v>
      </c>
    </row>
    <row r="14" ht="15">
      <c r="B14" s="1" t="s">
        <v>11</v>
      </c>
    </row>
    <row r="15" ht="15">
      <c r="B15" s="1" t="s">
        <v>12</v>
      </c>
    </row>
    <row r="16" ht="15">
      <c r="B16" s="1" t="s">
        <v>13</v>
      </c>
    </row>
    <row r="17" ht="15">
      <c r="B17" s="1" t="s">
        <v>14</v>
      </c>
    </row>
    <row r="18" ht="15">
      <c r="B18" s="1" t="s">
        <v>15</v>
      </c>
    </row>
    <row r="19" ht="15">
      <c r="B19" s="1" t="s">
        <v>16</v>
      </c>
    </row>
    <row r="20" ht="15">
      <c r="B20" s="1" t="s">
        <v>17</v>
      </c>
    </row>
    <row r="21" ht="15">
      <c r="B21" s="1" t="s">
        <v>18</v>
      </c>
    </row>
    <row r="22" ht="15">
      <c r="B22" s="1" t="s">
        <v>17</v>
      </c>
    </row>
    <row r="23" ht="15">
      <c r="B23" s="1" t="s">
        <v>19</v>
      </c>
    </row>
    <row r="24" ht="15">
      <c r="B24" s="1" t="s">
        <v>20</v>
      </c>
    </row>
    <row r="25" ht="15">
      <c r="B25" s="1" t="s">
        <v>19</v>
      </c>
    </row>
    <row r="26" ht="15">
      <c r="B26" s="1" t="s">
        <v>20</v>
      </c>
    </row>
    <row r="27" ht="15">
      <c r="B27" s="1" t="s">
        <v>19</v>
      </c>
    </row>
    <row r="28" ht="15">
      <c r="B28" s="1" t="s">
        <v>20</v>
      </c>
    </row>
    <row r="29" ht="15">
      <c r="B29" s="1" t="s">
        <v>21</v>
      </c>
    </row>
    <row r="30" ht="15">
      <c r="B30" s="1" t="s">
        <v>22</v>
      </c>
    </row>
    <row r="31" ht="15">
      <c r="B31" s="1" t="s">
        <v>23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="87" zoomScaleSheetLayoutView="87" zoomScalePageLayoutView="0" workbookViewId="0" topLeftCell="C1">
      <selection activeCell="E136" sqref="E136:E137"/>
    </sheetView>
  </sheetViews>
  <sheetFormatPr defaultColWidth="9.140625" defaultRowHeight="15"/>
  <cols>
    <col min="1" max="1" width="9.140625" style="5" customWidth="1"/>
    <col min="2" max="2" width="17.140625" style="5" customWidth="1"/>
    <col min="3" max="3" width="12.7109375" style="5" customWidth="1"/>
    <col min="4" max="4" width="9.140625" style="5" customWidth="1"/>
    <col min="5" max="5" width="21.8515625" style="5" customWidth="1"/>
    <col min="6" max="6" width="18.8515625" style="5" customWidth="1"/>
    <col min="7" max="7" width="13.140625" style="5" customWidth="1"/>
    <col min="8" max="8" width="14.140625" style="5" customWidth="1"/>
    <col min="9" max="9" width="23.28125" style="5" customWidth="1"/>
    <col min="10" max="13" width="9.140625" style="5" customWidth="1"/>
    <col min="14" max="14" width="10.57421875" style="5" bestFit="1" customWidth="1"/>
    <col min="15" max="16384" width="9.140625" style="5" customWidth="1"/>
  </cols>
  <sheetData>
    <row r="1" spans="1:14" ht="40.5" customHeight="1">
      <c r="A1" s="88" t="s">
        <v>129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3" spans="1:14" ht="36" customHeight="1">
      <c r="A3" s="55" t="s">
        <v>55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5" spans="1:5" ht="17.25" customHeight="1">
      <c r="A5" s="75" t="s">
        <v>44</v>
      </c>
      <c r="B5" s="75"/>
      <c r="C5" s="75"/>
      <c r="D5" s="75"/>
      <c r="E5" s="75"/>
    </row>
    <row r="7" spans="1:14" ht="16.5" customHeight="1">
      <c r="A7" s="72" t="s">
        <v>45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4"/>
    </row>
    <row r="8" spans="1:13" ht="15.75">
      <c r="A8" s="72" t="s">
        <v>46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5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5.75">
      <c r="A10" s="53" t="s">
        <v>111</v>
      </c>
      <c r="B10" s="53"/>
      <c r="C10" s="53"/>
      <c r="D10" s="53"/>
      <c r="E10" s="53"/>
      <c r="F10" s="53"/>
      <c r="G10" s="36" t="s">
        <v>28</v>
      </c>
      <c r="H10" s="36" t="s">
        <v>113</v>
      </c>
      <c r="I10" s="36" t="s">
        <v>29</v>
      </c>
      <c r="J10" s="31"/>
      <c r="K10" s="31"/>
      <c r="L10" s="31"/>
      <c r="M10" s="31"/>
    </row>
    <row r="11" spans="1:13" ht="31.5" customHeight="1">
      <c r="A11" s="53" t="s">
        <v>112</v>
      </c>
      <c r="B11" s="53"/>
      <c r="C11" s="53"/>
      <c r="D11" s="53"/>
      <c r="E11" s="53"/>
      <c r="F11" s="53"/>
      <c r="G11" s="32">
        <v>162495.45</v>
      </c>
      <c r="H11" s="32">
        <f>G11</f>
        <v>162495.45</v>
      </c>
      <c r="I11" s="33">
        <f>(G11/H11)*100</f>
        <v>100</v>
      </c>
      <c r="J11" s="31"/>
      <c r="K11" s="31"/>
      <c r="L11" s="31"/>
      <c r="M11" s="31"/>
    </row>
    <row r="12" spans="1:13" ht="15.75">
      <c r="A12" s="53" t="s">
        <v>61</v>
      </c>
      <c r="B12" s="53"/>
      <c r="C12" s="53"/>
      <c r="D12" s="53"/>
      <c r="E12" s="53"/>
      <c r="F12" s="53"/>
      <c r="G12" s="32">
        <v>346656.29</v>
      </c>
      <c r="H12" s="32">
        <f aca="true" t="shared" si="0" ref="H12:H17">G12</f>
        <v>346656.29</v>
      </c>
      <c r="I12" s="33">
        <f>(G12/H12)*100</f>
        <v>100</v>
      </c>
      <c r="J12" s="31"/>
      <c r="K12" s="31"/>
      <c r="L12" s="31"/>
      <c r="M12" s="31"/>
    </row>
    <row r="13" spans="1:13" ht="15.75">
      <c r="A13" s="53" t="s">
        <v>115</v>
      </c>
      <c r="B13" s="53"/>
      <c r="C13" s="53"/>
      <c r="D13" s="53"/>
      <c r="E13" s="53"/>
      <c r="F13" s="53"/>
      <c r="G13" s="32">
        <v>311176.93</v>
      </c>
      <c r="H13" s="32">
        <f t="shared" si="0"/>
        <v>311176.93</v>
      </c>
      <c r="I13" s="33">
        <f aca="true" t="shared" si="1" ref="I13:I18">(G13/H13)*100</f>
        <v>100</v>
      </c>
      <c r="J13" s="37"/>
      <c r="K13" s="37"/>
      <c r="L13" s="37"/>
      <c r="M13" s="37"/>
    </row>
    <row r="14" spans="1:13" ht="15.75">
      <c r="A14" s="53" t="s">
        <v>116</v>
      </c>
      <c r="B14" s="53"/>
      <c r="C14" s="53"/>
      <c r="D14" s="53"/>
      <c r="E14" s="53"/>
      <c r="F14" s="53"/>
      <c r="G14" s="32">
        <v>817758.94</v>
      </c>
      <c r="H14" s="32">
        <f t="shared" si="0"/>
        <v>817758.94</v>
      </c>
      <c r="I14" s="33">
        <f t="shared" si="1"/>
        <v>100</v>
      </c>
      <c r="J14" s="37"/>
      <c r="K14" s="37"/>
      <c r="L14" s="37"/>
      <c r="M14" s="37"/>
    </row>
    <row r="15" spans="1:13" ht="15.75">
      <c r="A15" s="53" t="s">
        <v>117</v>
      </c>
      <c r="B15" s="53"/>
      <c r="C15" s="53"/>
      <c r="D15" s="53"/>
      <c r="E15" s="53"/>
      <c r="F15" s="53"/>
      <c r="G15" s="32">
        <v>628041.21</v>
      </c>
      <c r="H15" s="32">
        <f t="shared" si="0"/>
        <v>628041.21</v>
      </c>
      <c r="I15" s="33">
        <f t="shared" si="1"/>
        <v>100</v>
      </c>
      <c r="J15" s="37"/>
      <c r="K15" s="37"/>
      <c r="L15" s="37"/>
      <c r="M15" s="37"/>
    </row>
    <row r="16" spans="1:13" ht="15.75">
      <c r="A16" s="53" t="s">
        <v>118</v>
      </c>
      <c r="B16" s="53"/>
      <c r="C16" s="53"/>
      <c r="D16" s="53"/>
      <c r="E16" s="53"/>
      <c r="F16" s="53"/>
      <c r="G16" s="32">
        <v>140952.94</v>
      </c>
      <c r="H16" s="32">
        <f t="shared" si="0"/>
        <v>140952.94</v>
      </c>
      <c r="I16" s="33">
        <f t="shared" si="1"/>
        <v>100</v>
      </c>
      <c r="J16" s="37"/>
      <c r="K16" s="37"/>
      <c r="L16" s="37"/>
      <c r="M16" s="37"/>
    </row>
    <row r="17" spans="1:13" ht="15.75">
      <c r="A17" s="53" t="s">
        <v>119</v>
      </c>
      <c r="B17" s="53"/>
      <c r="C17" s="53"/>
      <c r="D17" s="53"/>
      <c r="E17" s="53"/>
      <c r="F17" s="53"/>
      <c r="G17" s="32">
        <v>4442918.24</v>
      </c>
      <c r="H17" s="32">
        <f t="shared" si="0"/>
        <v>4442918.24</v>
      </c>
      <c r="I17" s="33">
        <f t="shared" si="1"/>
        <v>100</v>
      </c>
      <c r="J17" s="37"/>
      <c r="K17" s="37"/>
      <c r="L17" s="37"/>
      <c r="M17" s="37"/>
    </row>
    <row r="18" spans="1:13" ht="15.75" customHeight="1">
      <c r="A18" s="53" t="s">
        <v>124</v>
      </c>
      <c r="B18" s="53"/>
      <c r="C18" s="53"/>
      <c r="D18" s="53"/>
      <c r="E18" s="53"/>
      <c r="F18" s="53"/>
      <c r="G18" s="32">
        <v>57000</v>
      </c>
      <c r="H18" s="32">
        <v>600000</v>
      </c>
      <c r="I18" s="33">
        <f t="shared" si="1"/>
        <v>9.5</v>
      </c>
      <c r="J18" s="38"/>
      <c r="K18" s="38"/>
      <c r="L18" s="38"/>
      <c r="M18" s="38"/>
    </row>
    <row r="19" spans="1:13" ht="15.75" customHeight="1">
      <c r="A19" s="50"/>
      <c r="B19" s="51"/>
      <c r="C19" s="51"/>
      <c r="D19" s="51"/>
      <c r="E19" s="51"/>
      <c r="F19" s="52"/>
      <c r="G19" s="32">
        <f>SUM(G11:G18)</f>
        <v>6907000</v>
      </c>
      <c r="H19" s="32">
        <f>SUM(H11:H18)</f>
        <v>7450000</v>
      </c>
      <c r="I19" s="33"/>
      <c r="J19" s="38"/>
      <c r="K19" s="38"/>
      <c r="L19" s="38"/>
      <c r="M19" s="38"/>
    </row>
    <row r="20" spans="1:13" ht="15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6" ht="15.75" customHeight="1">
      <c r="A21" s="74" t="s">
        <v>47</v>
      </c>
      <c r="B21" s="74"/>
      <c r="C21" s="74" t="s">
        <v>54</v>
      </c>
      <c r="D21" s="74"/>
      <c r="E21" s="74"/>
      <c r="F21" s="74"/>
    </row>
    <row r="22" spans="1:6" ht="22.5" customHeight="1">
      <c r="A22" s="74" t="s">
        <v>48</v>
      </c>
      <c r="B22" s="74"/>
      <c r="C22" s="74" t="s">
        <v>49</v>
      </c>
      <c r="D22" s="74"/>
      <c r="E22" s="74"/>
      <c r="F22" s="74"/>
    </row>
    <row r="23" spans="1:6" ht="18" customHeight="1">
      <c r="A23" s="74" t="s">
        <v>50</v>
      </c>
      <c r="B23" s="74"/>
      <c r="C23" s="74" t="s">
        <v>51</v>
      </c>
      <c r="D23" s="74"/>
      <c r="E23" s="74"/>
      <c r="F23" s="74"/>
    </row>
    <row r="24" spans="1:6" ht="19.5" customHeight="1">
      <c r="A24" s="74" t="s">
        <v>52</v>
      </c>
      <c r="B24" s="74"/>
      <c r="C24" s="74" t="s">
        <v>53</v>
      </c>
      <c r="D24" s="74"/>
      <c r="E24" s="74"/>
      <c r="F24" s="74"/>
    </row>
    <row r="25" spans="1:6" ht="16.5" customHeight="1">
      <c r="A25" s="6"/>
      <c r="B25" s="6"/>
      <c r="C25" s="6"/>
      <c r="D25" s="6"/>
      <c r="E25" s="6"/>
      <c r="F25" s="6"/>
    </row>
    <row r="26" spans="1:14" ht="14.25" customHeight="1">
      <c r="A26" s="72" t="s">
        <v>56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6" ht="16.5" customHeight="1">
      <c r="A27" s="6"/>
      <c r="B27" s="6"/>
      <c r="C27" s="6"/>
      <c r="D27" s="6"/>
      <c r="E27" s="6"/>
      <c r="F27" s="6"/>
    </row>
    <row r="28" spans="1:6" ht="16.5" customHeight="1">
      <c r="A28" s="54" t="s">
        <v>57</v>
      </c>
      <c r="B28" s="54"/>
      <c r="C28" s="54"/>
      <c r="D28" s="54"/>
      <c r="E28" s="54"/>
      <c r="F28" s="54"/>
    </row>
    <row r="29" spans="1:6" ht="16.5" customHeight="1">
      <c r="A29" s="6"/>
      <c r="B29" s="6"/>
      <c r="C29" s="6"/>
      <c r="D29" s="6"/>
      <c r="E29" s="6"/>
      <c r="F29" s="6"/>
    </row>
    <row r="30" spans="1:14" ht="17.25" customHeight="1">
      <c r="A30" s="54" t="s">
        <v>58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7.25" customHeight="1">
      <c r="A31" s="54" t="s">
        <v>59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6" ht="17.25" customHeight="1">
      <c r="A32" s="6"/>
      <c r="B32" s="6"/>
      <c r="C32" s="6"/>
      <c r="D32" s="6"/>
      <c r="E32" s="6"/>
      <c r="F32" s="6"/>
    </row>
    <row r="33" spans="1:8" ht="24.75" customHeight="1">
      <c r="A33" s="73" t="s">
        <v>60</v>
      </c>
      <c r="B33" s="73"/>
      <c r="C33" s="73"/>
      <c r="D33" s="73"/>
      <c r="E33" s="73"/>
      <c r="F33" s="10" t="s">
        <v>62</v>
      </c>
      <c r="G33" s="11" t="s">
        <v>63</v>
      </c>
      <c r="H33" s="7" t="s">
        <v>33</v>
      </c>
    </row>
    <row r="34" spans="1:8" ht="28.5" customHeight="1">
      <c r="A34" s="73" t="str">
        <f aca="true" t="shared" si="2" ref="A34:A41">A11</f>
        <v>тушение пожаров на землях, не входящих в лесной фонд, занятых древесно-кустарниковой растительностью</v>
      </c>
      <c r="B34" s="73"/>
      <c r="C34" s="73"/>
      <c r="D34" s="73"/>
      <c r="E34" s="73"/>
      <c r="F34" s="11">
        <v>222.3</v>
      </c>
      <c r="G34" s="11">
        <v>222.3</v>
      </c>
      <c r="H34" s="7">
        <f>(G34/F34)*100</f>
        <v>100</v>
      </c>
    </row>
    <row r="35" spans="1:8" ht="15" customHeight="1">
      <c r="A35" s="73" t="str">
        <f t="shared" si="2"/>
        <v>устройство противопожарных минерализованных полос</v>
      </c>
      <c r="B35" s="73"/>
      <c r="C35" s="73"/>
      <c r="D35" s="73"/>
      <c r="E35" s="73"/>
      <c r="F35" s="11">
        <v>504</v>
      </c>
      <c r="G35" s="11">
        <v>504</v>
      </c>
      <c r="H35" s="39">
        <f>(G35/F35)*100</f>
        <v>100</v>
      </c>
    </row>
    <row r="36" spans="1:8" ht="15" customHeight="1">
      <c r="A36" s="73" t="str">
        <f t="shared" si="2"/>
        <v>прочистка противопожарных минерализованных полос и их обновление</v>
      </c>
      <c r="B36" s="73"/>
      <c r="C36" s="73"/>
      <c r="D36" s="73"/>
      <c r="E36" s="73"/>
      <c r="F36" s="11">
        <v>504</v>
      </c>
      <c r="G36" s="11">
        <v>504</v>
      </c>
      <c r="H36" s="39">
        <f>(G36/F36)*100</f>
        <v>100</v>
      </c>
    </row>
    <row r="37" spans="1:8" ht="15" customHeight="1">
      <c r="A37" s="73" t="str">
        <f t="shared" si="2"/>
        <v>подготовка техники к пожароопасному периоду</v>
      </c>
      <c r="B37" s="73"/>
      <c r="C37" s="73"/>
      <c r="D37" s="73"/>
      <c r="E37" s="73"/>
      <c r="F37" s="11">
        <v>83</v>
      </c>
      <c r="G37" s="11">
        <v>83</v>
      </c>
      <c r="H37" s="39">
        <f>(G37/F37)*100</f>
        <v>100</v>
      </c>
    </row>
    <row r="38" spans="1:8" ht="15" customHeight="1">
      <c r="A38" s="73" t="str">
        <f t="shared" si="2"/>
        <v>мониторинг пожарной опасности (автопатрулирование территории )</v>
      </c>
      <c r="B38" s="73"/>
      <c r="C38" s="73"/>
      <c r="D38" s="73"/>
      <c r="E38" s="73"/>
      <c r="F38" s="11">
        <v>240</v>
      </c>
      <c r="G38" s="11">
        <v>240</v>
      </c>
      <c r="H38" s="39">
        <f>(G38/F38)*100</f>
        <v>100</v>
      </c>
    </row>
    <row r="39" spans="1:8" ht="15" customHeight="1">
      <c r="A39" s="73" t="str">
        <f t="shared" si="2"/>
        <v>обеспечение функционирования  гидротехнических сооружений</v>
      </c>
      <c r="B39" s="73"/>
      <c r="C39" s="73"/>
      <c r="D39" s="73"/>
      <c r="E39" s="73"/>
      <c r="F39" s="11">
        <v>149</v>
      </c>
      <c r="G39" s="11">
        <v>149</v>
      </c>
      <c r="H39" s="39">
        <f>(G39/F39)*100</f>
        <v>100</v>
      </c>
    </row>
    <row r="40" spans="1:8" ht="15" customHeight="1">
      <c r="A40" s="73" t="str">
        <f t="shared" si="2"/>
        <v>обеспечение функционирования пожарно-химических станций</v>
      </c>
      <c r="B40" s="73"/>
      <c r="C40" s="73"/>
      <c r="D40" s="73"/>
      <c r="E40" s="73"/>
      <c r="F40" s="11">
        <v>121</v>
      </c>
      <c r="G40" s="11">
        <v>121</v>
      </c>
      <c r="H40" s="39">
        <f>(G40/F40)*100</f>
        <v>100</v>
      </c>
    </row>
    <row r="41" spans="1:8" ht="25.5" customHeight="1">
      <c r="A41" s="73" t="str">
        <f t="shared" si="2"/>
        <v>разработка и согласование технической документации для эксплуатации гидротехнического сооружения</v>
      </c>
      <c r="B41" s="73"/>
      <c r="C41" s="73"/>
      <c r="D41" s="73"/>
      <c r="E41" s="73"/>
      <c r="F41" s="11">
        <v>0</v>
      </c>
      <c r="G41" s="11">
        <v>1</v>
      </c>
      <c r="H41" s="39">
        <v>0</v>
      </c>
    </row>
    <row r="42" spans="1:10" ht="16.5" customHeight="1">
      <c r="A42" s="13"/>
      <c r="B42" s="13"/>
      <c r="C42" s="13"/>
      <c r="D42" s="13"/>
      <c r="E42" s="13"/>
      <c r="F42" s="9"/>
      <c r="G42" s="14"/>
      <c r="H42" s="12"/>
      <c r="I42" s="12"/>
      <c r="J42" s="12"/>
    </row>
    <row r="43" spans="1:14" ht="17.25" customHeight="1">
      <c r="A43" s="55" t="s">
        <v>64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0" ht="16.5" customHeight="1">
      <c r="A44" s="13"/>
      <c r="B44" s="13"/>
      <c r="C44" s="13"/>
      <c r="D44" s="13"/>
      <c r="E44" s="13"/>
      <c r="F44" s="9"/>
      <c r="G44" s="14"/>
      <c r="H44" s="12"/>
      <c r="I44" s="12"/>
      <c r="J44" s="12"/>
    </row>
    <row r="45" spans="1:10" ht="16.5" customHeight="1">
      <c r="A45" s="58" t="s">
        <v>71</v>
      </c>
      <c r="B45" s="58"/>
      <c r="C45" s="69" t="s">
        <v>72</v>
      </c>
      <c r="D45" s="70"/>
      <c r="E45" s="70"/>
      <c r="F45" s="71"/>
      <c r="G45" s="14"/>
      <c r="H45" s="12"/>
      <c r="I45" s="12"/>
      <c r="J45" s="12"/>
    </row>
    <row r="46" spans="1:10" ht="16.5" customHeight="1">
      <c r="A46" s="58" t="s">
        <v>65</v>
      </c>
      <c r="B46" s="58"/>
      <c r="C46" s="58" t="s">
        <v>66</v>
      </c>
      <c r="D46" s="58"/>
      <c r="E46" s="58"/>
      <c r="F46" s="58"/>
      <c r="G46" s="14"/>
      <c r="H46" s="12"/>
      <c r="I46" s="12"/>
      <c r="J46" s="12"/>
    </row>
    <row r="47" spans="1:10" ht="16.5" customHeight="1">
      <c r="A47" s="58" t="s">
        <v>67</v>
      </c>
      <c r="B47" s="58"/>
      <c r="C47" s="58" t="s">
        <v>68</v>
      </c>
      <c r="D47" s="58"/>
      <c r="E47" s="58"/>
      <c r="F47" s="58"/>
      <c r="G47" s="14"/>
      <c r="H47" s="12"/>
      <c r="I47" s="12"/>
      <c r="J47" s="12"/>
    </row>
    <row r="48" spans="1:10" ht="18.75" customHeight="1">
      <c r="A48" s="58" t="s">
        <v>69</v>
      </c>
      <c r="B48" s="58"/>
      <c r="C48" s="58" t="s">
        <v>70</v>
      </c>
      <c r="D48" s="58"/>
      <c r="E48" s="58"/>
      <c r="F48" s="58"/>
      <c r="G48" s="14"/>
      <c r="H48" s="12"/>
      <c r="I48" s="12"/>
      <c r="J48" s="12"/>
    </row>
    <row r="49" spans="1:10" ht="18.75" customHeight="1">
      <c r="A49" s="2"/>
      <c r="B49" s="2"/>
      <c r="C49" s="2"/>
      <c r="D49" s="2"/>
      <c r="E49" s="2"/>
      <c r="F49" s="2"/>
      <c r="G49" s="14"/>
      <c r="H49" s="12"/>
      <c r="I49" s="12"/>
      <c r="J49" s="12"/>
    </row>
    <row r="50" spans="1:14" ht="73.5" customHeight="1">
      <c r="A50" s="55" t="s">
        <v>73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0" ht="12" customHeight="1">
      <c r="A51" s="2"/>
      <c r="B51" s="2"/>
      <c r="C51" s="2"/>
      <c r="D51" s="2"/>
      <c r="E51" s="2"/>
      <c r="F51" s="2"/>
      <c r="G51" s="14"/>
      <c r="H51" s="12"/>
      <c r="I51" s="12"/>
      <c r="J51" s="12"/>
    </row>
    <row r="52" spans="1:10" ht="18.75" customHeight="1">
      <c r="A52" s="54" t="s">
        <v>74</v>
      </c>
      <c r="B52" s="54"/>
      <c r="C52" s="54"/>
      <c r="D52" s="54"/>
      <c r="E52" s="54"/>
      <c r="F52" s="54"/>
      <c r="G52" s="14"/>
      <c r="H52" s="12"/>
      <c r="I52" s="12"/>
      <c r="J52" s="12"/>
    </row>
    <row r="53" spans="1:10" ht="18.75" customHeight="1">
      <c r="A53" s="54" t="s">
        <v>75</v>
      </c>
      <c r="B53" s="54"/>
      <c r="C53" s="54"/>
      <c r="D53" s="54"/>
      <c r="E53" s="54"/>
      <c r="F53" s="54"/>
      <c r="G53" s="54"/>
      <c r="H53" s="12"/>
      <c r="I53" s="12"/>
      <c r="J53" s="12"/>
    </row>
    <row r="54" spans="1:10" ht="18" customHeight="1">
      <c r="A54" s="15"/>
      <c r="B54" s="15"/>
      <c r="C54" s="15"/>
      <c r="D54" s="15"/>
      <c r="E54" s="15"/>
      <c r="F54" s="15"/>
      <c r="G54" s="15"/>
      <c r="H54" s="12"/>
      <c r="I54" s="12"/>
      <c r="J54" s="12"/>
    </row>
    <row r="55" spans="1:10" ht="30" customHeight="1">
      <c r="A55" s="59" t="str">
        <f aca="true" t="shared" si="3" ref="A55:A62">A34</f>
        <v>тушение пожаров на землях, не входящих в лесной фонд, занятых древесно-кустарниковой растительностью</v>
      </c>
      <c r="B55" s="59"/>
      <c r="C55" s="59"/>
      <c r="D55" s="59"/>
      <c r="E55" s="59"/>
      <c r="F55" s="59"/>
      <c r="G55" s="28" t="s">
        <v>96</v>
      </c>
      <c r="H55" s="28">
        <f>J83</f>
        <v>100</v>
      </c>
      <c r="I55" s="12"/>
      <c r="J55" s="12"/>
    </row>
    <row r="56" spans="1:10" ht="18.75" customHeight="1">
      <c r="A56" s="59" t="str">
        <f t="shared" si="3"/>
        <v>устройство противопожарных минерализованных полос</v>
      </c>
      <c r="B56" s="59"/>
      <c r="C56" s="59"/>
      <c r="D56" s="59"/>
      <c r="E56" s="59"/>
      <c r="F56" s="59"/>
      <c r="G56" s="28" t="s">
        <v>96</v>
      </c>
      <c r="H56" s="28">
        <f>(J79+J80)/2</f>
        <v>100</v>
      </c>
      <c r="I56" s="12"/>
      <c r="J56" s="12"/>
    </row>
    <row r="57" spans="1:10" ht="18.75" customHeight="1">
      <c r="A57" s="59" t="str">
        <f t="shared" si="3"/>
        <v>прочистка противопожарных минерализованных полос и их обновление</v>
      </c>
      <c r="B57" s="59"/>
      <c r="C57" s="59"/>
      <c r="D57" s="59"/>
      <c r="E57" s="59"/>
      <c r="F57" s="59"/>
      <c r="G57" s="28" t="s">
        <v>96</v>
      </c>
      <c r="H57" s="28">
        <f>(J86+J87)/2</f>
        <v>100</v>
      </c>
      <c r="I57" s="12"/>
      <c r="J57" s="12"/>
    </row>
    <row r="58" spans="1:10" ht="18.75" customHeight="1">
      <c r="A58" s="59" t="str">
        <f t="shared" si="3"/>
        <v>подготовка техники к пожароопасному периоду</v>
      </c>
      <c r="B58" s="59"/>
      <c r="C58" s="59"/>
      <c r="D58" s="59"/>
      <c r="E58" s="59"/>
      <c r="F58" s="59"/>
      <c r="G58" s="28" t="s">
        <v>96</v>
      </c>
      <c r="H58" s="28">
        <f>J90</f>
        <v>100</v>
      </c>
      <c r="I58" s="12"/>
      <c r="J58" s="12"/>
    </row>
    <row r="59" spans="1:10" ht="18.75" customHeight="1">
      <c r="A59" s="59" t="str">
        <f t="shared" si="3"/>
        <v>мониторинг пожарной опасности (автопатрулирование территории )</v>
      </c>
      <c r="B59" s="59"/>
      <c r="C59" s="59"/>
      <c r="D59" s="59"/>
      <c r="E59" s="59"/>
      <c r="F59" s="59"/>
      <c r="G59" s="28" t="s">
        <v>96</v>
      </c>
      <c r="H59" s="28">
        <f>J93</f>
        <v>100</v>
      </c>
      <c r="I59" s="12"/>
      <c r="J59" s="12"/>
    </row>
    <row r="60" spans="1:10" ht="18.75" customHeight="1">
      <c r="A60" s="59" t="str">
        <f t="shared" si="3"/>
        <v>обеспечение функционирования  гидротехнических сооружений</v>
      </c>
      <c r="B60" s="59"/>
      <c r="C60" s="59"/>
      <c r="D60" s="59"/>
      <c r="E60" s="59"/>
      <c r="F60" s="59"/>
      <c r="G60" s="28" t="s">
        <v>96</v>
      </c>
      <c r="H60" s="28">
        <f>J96</f>
        <v>100</v>
      </c>
      <c r="I60" s="12"/>
      <c r="J60" s="12"/>
    </row>
    <row r="61" spans="1:10" ht="18.75" customHeight="1">
      <c r="A61" s="59" t="str">
        <f t="shared" si="3"/>
        <v>обеспечение функционирования пожарно-химических станций</v>
      </c>
      <c r="B61" s="59"/>
      <c r="C61" s="59"/>
      <c r="D61" s="59"/>
      <c r="E61" s="59"/>
      <c r="F61" s="59"/>
      <c r="G61" s="28" t="s">
        <v>96</v>
      </c>
      <c r="H61" s="28">
        <f>J99</f>
        <v>100</v>
      </c>
      <c r="I61" s="12"/>
      <c r="J61" s="12"/>
    </row>
    <row r="62" spans="1:10" ht="26.25" customHeight="1">
      <c r="A62" s="59" t="str">
        <f t="shared" si="3"/>
        <v>разработка и согласование технической документации для эксплуатации гидротехнического сооружения</v>
      </c>
      <c r="B62" s="59"/>
      <c r="C62" s="59"/>
      <c r="D62" s="59"/>
      <c r="E62" s="59"/>
      <c r="F62" s="59"/>
      <c r="G62" s="28" t="s">
        <v>96</v>
      </c>
      <c r="H62" s="28">
        <f>J102</f>
        <v>100</v>
      </c>
      <c r="I62" s="12"/>
      <c r="J62" s="12"/>
    </row>
    <row r="63" spans="1:14" ht="29.25" customHeight="1">
      <c r="A63" s="60" t="s">
        <v>82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0" ht="16.5" customHeight="1">
      <c r="A64" s="68" t="s">
        <v>90</v>
      </c>
      <c r="B64" s="68"/>
      <c r="C64" s="68" t="s">
        <v>89</v>
      </c>
      <c r="D64" s="68"/>
      <c r="E64" s="68"/>
      <c r="F64" s="68"/>
      <c r="G64" s="29"/>
      <c r="H64" s="29"/>
      <c r="I64" s="12"/>
      <c r="J64" s="12"/>
    </row>
    <row r="65" spans="1:10" ht="18" customHeight="1">
      <c r="A65" s="68" t="s">
        <v>83</v>
      </c>
      <c r="B65" s="68"/>
      <c r="C65" s="68" t="s">
        <v>84</v>
      </c>
      <c r="D65" s="68"/>
      <c r="E65" s="68"/>
      <c r="F65" s="68"/>
      <c r="G65" s="29"/>
      <c r="H65" s="29"/>
      <c r="I65" s="12"/>
      <c r="J65" s="12"/>
    </row>
    <row r="66" spans="1:10" ht="17.25" customHeight="1">
      <c r="A66" s="68" t="s">
        <v>85</v>
      </c>
      <c r="B66" s="68"/>
      <c r="C66" s="68" t="s">
        <v>86</v>
      </c>
      <c r="D66" s="68"/>
      <c r="E66" s="68"/>
      <c r="F66" s="68"/>
      <c r="G66" s="29"/>
      <c r="H66" s="29"/>
      <c r="I66" s="12"/>
      <c r="J66" s="12"/>
    </row>
    <row r="67" spans="1:10" ht="18" customHeight="1">
      <c r="A67" s="68" t="s">
        <v>87</v>
      </c>
      <c r="B67" s="68"/>
      <c r="C67" s="68" t="s">
        <v>88</v>
      </c>
      <c r="D67" s="68"/>
      <c r="E67" s="68"/>
      <c r="F67" s="68"/>
      <c r="G67" s="29"/>
      <c r="H67" s="29"/>
      <c r="I67" s="12"/>
      <c r="J67" s="12"/>
    </row>
    <row r="68" spans="1:10" ht="13.5" customHeight="1">
      <c r="A68" s="16"/>
      <c r="B68" s="16"/>
      <c r="C68" s="16"/>
      <c r="D68" s="16"/>
      <c r="E68" s="16"/>
      <c r="F68" s="16"/>
      <c r="G68" s="29"/>
      <c r="H68" s="29"/>
      <c r="I68" s="12"/>
      <c r="J68" s="12"/>
    </row>
    <row r="69" spans="1:14" ht="36" customHeight="1">
      <c r="A69" s="55" t="s">
        <v>76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ht="18" customHeight="1">
      <c r="A70" s="55" t="s">
        <v>77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spans="1:14" ht="17.25" customHeight="1">
      <c r="A71" s="17"/>
      <c r="B71" s="17"/>
      <c r="C71" s="17"/>
      <c r="D71" s="17"/>
      <c r="E71" s="17"/>
      <c r="F71" s="17"/>
      <c r="G71" s="18"/>
      <c r="H71" s="19"/>
      <c r="I71" s="19"/>
      <c r="J71" s="19"/>
      <c r="K71" s="20"/>
      <c r="L71" s="20"/>
      <c r="M71" s="20"/>
      <c r="N71" s="20"/>
    </row>
    <row r="72" spans="1:14" ht="33.75" customHeight="1">
      <c r="A72" s="55" t="s">
        <v>78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1:14" ht="18.75" customHeight="1">
      <c r="A73" s="54" t="s">
        <v>79</v>
      </c>
      <c r="B73" s="54"/>
      <c r="C73" s="54"/>
      <c r="D73" s="54"/>
      <c r="E73" s="54"/>
      <c r="F73" s="54"/>
      <c r="G73" s="21"/>
      <c r="H73" s="21"/>
      <c r="I73" s="21"/>
      <c r="J73" s="21"/>
      <c r="K73" s="21"/>
      <c r="L73" s="21"/>
      <c r="M73" s="21"/>
      <c r="N73" s="21"/>
    </row>
    <row r="74" spans="1:14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8.75" customHeight="1">
      <c r="A75" s="62" t="s">
        <v>80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8.75" customHeight="1">
      <c r="A76" s="62" t="s">
        <v>81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18.75" customHeight="1">
      <c r="A77" s="86" t="s">
        <v>120</v>
      </c>
      <c r="B77" s="86"/>
      <c r="C77" s="86"/>
      <c r="D77" s="86"/>
      <c r="E77" s="86"/>
      <c r="F77" s="86"/>
      <c r="G77" s="86"/>
      <c r="H77" s="86"/>
      <c r="I77" s="86"/>
      <c r="J77" s="86"/>
      <c r="K77" s="22"/>
      <c r="L77" s="22"/>
      <c r="M77" s="22"/>
      <c r="N77" s="22"/>
    </row>
    <row r="78" spans="1:14" ht="18.75" customHeight="1">
      <c r="A78" s="50" t="s">
        <v>61</v>
      </c>
      <c r="B78" s="51"/>
      <c r="C78" s="51"/>
      <c r="D78" s="51"/>
      <c r="E78" s="51"/>
      <c r="F78" s="51"/>
      <c r="G78" s="52"/>
      <c r="H78" s="25" t="s">
        <v>91</v>
      </c>
      <c r="I78" s="25" t="s">
        <v>92</v>
      </c>
      <c r="J78" s="25" t="s">
        <v>93</v>
      </c>
      <c r="K78" s="22"/>
      <c r="L78" s="22"/>
      <c r="M78" s="22"/>
      <c r="N78" s="22"/>
    </row>
    <row r="79" spans="1:14" ht="41.25" customHeight="1">
      <c r="A79" s="63" t="s">
        <v>95</v>
      </c>
      <c r="B79" s="63"/>
      <c r="C79" s="63"/>
      <c r="D79" s="63"/>
      <c r="E79" s="63"/>
      <c r="F79" s="63"/>
      <c r="G79" s="63"/>
      <c r="H79" s="23">
        <v>0.96</v>
      </c>
      <c r="I79" s="24">
        <v>0.96</v>
      </c>
      <c r="J79" s="25">
        <f>(H79/I79)*100</f>
        <v>100</v>
      </c>
      <c r="K79" s="22"/>
      <c r="L79" s="22"/>
      <c r="M79" s="22"/>
      <c r="N79" s="22"/>
    </row>
    <row r="80" spans="1:14" ht="33.75" customHeight="1">
      <c r="A80" s="63" t="s">
        <v>94</v>
      </c>
      <c r="B80" s="63"/>
      <c r="C80" s="63"/>
      <c r="D80" s="63"/>
      <c r="E80" s="63"/>
      <c r="F80" s="63"/>
      <c r="G80" s="63"/>
      <c r="H80" s="25">
        <v>2</v>
      </c>
      <c r="I80" s="25">
        <v>2</v>
      </c>
      <c r="J80" s="25">
        <f>(H80/I80)*100</f>
        <v>100</v>
      </c>
      <c r="K80" s="22"/>
      <c r="L80" s="22"/>
      <c r="M80" s="22"/>
      <c r="N80" s="22"/>
    </row>
    <row r="81" spans="1:14" ht="16.5" customHeight="1">
      <c r="A81" s="26"/>
      <c r="B81" s="26"/>
      <c r="C81" s="26"/>
      <c r="D81" s="26"/>
      <c r="E81" s="26"/>
      <c r="F81" s="26"/>
      <c r="G81" s="26"/>
      <c r="H81" s="27"/>
      <c r="I81" s="27"/>
      <c r="J81" s="27"/>
      <c r="K81" s="22"/>
      <c r="L81" s="22"/>
      <c r="M81" s="22"/>
      <c r="N81" s="22"/>
    </row>
    <row r="82" spans="1:14" ht="17.25" customHeight="1">
      <c r="A82" s="50" t="s">
        <v>121</v>
      </c>
      <c r="B82" s="51"/>
      <c r="C82" s="51"/>
      <c r="D82" s="51"/>
      <c r="E82" s="51"/>
      <c r="F82" s="51"/>
      <c r="G82" s="52"/>
      <c r="H82" s="25" t="s">
        <v>91</v>
      </c>
      <c r="I82" s="25" t="s">
        <v>92</v>
      </c>
      <c r="J82" s="25" t="s">
        <v>93</v>
      </c>
      <c r="K82" s="22"/>
      <c r="L82" s="22"/>
      <c r="M82" s="22"/>
      <c r="N82" s="22"/>
    </row>
    <row r="83" spans="1:14" ht="30" customHeight="1">
      <c r="A83" s="63" t="s">
        <v>114</v>
      </c>
      <c r="B83" s="63"/>
      <c r="C83" s="63"/>
      <c r="D83" s="63"/>
      <c r="E83" s="63"/>
      <c r="F83" s="63"/>
      <c r="G83" s="63"/>
      <c r="H83" s="34">
        <v>42</v>
      </c>
      <c r="I83" s="34">
        <v>42</v>
      </c>
      <c r="J83" s="25">
        <f>(H83/I83)*100</f>
        <v>100</v>
      </c>
      <c r="K83" s="22"/>
      <c r="L83" s="22"/>
      <c r="M83" s="22"/>
      <c r="N83" s="22"/>
    </row>
    <row r="84" spans="1:14" ht="12.75" customHeight="1">
      <c r="A84" s="26"/>
      <c r="B84" s="26"/>
      <c r="C84" s="26"/>
      <c r="D84" s="26"/>
      <c r="E84" s="26"/>
      <c r="F84" s="26"/>
      <c r="G84" s="26"/>
      <c r="H84" s="43"/>
      <c r="I84" s="43"/>
      <c r="J84" s="9"/>
      <c r="K84" s="40"/>
      <c r="L84" s="40"/>
      <c r="M84" s="40"/>
      <c r="N84" s="40"/>
    </row>
    <row r="85" spans="1:14" ht="18.75" customHeight="1">
      <c r="A85" s="50" t="str">
        <f>A36</f>
        <v>прочистка противопожарных минерализованных полос и их обновление</v>
      </c>
      <c r="B85" s="51"/>
      <c r="C85" s="51"/>
      <c r="D85" s="51"/>
      <c r="E85" s="51"/>
      <c r="F85" s="51"/>
      <c r="G85" s="52"/>
      <c r="H85" s="25" t="s">
        <v>91</v>
      </c>
      <c r="I85" s="25" t="s">
        <v>92</v>
      </c>
      <c r="J85" s="25" t="s">
        <v>93</v>
      </c>
      <c r="K85" s="40"/>
      <c r="L85" s="40"/>
      <c r="M85" s="40"/>
      <c r="N85" s="40"/>
    </row>
    <row r="86" spans="1:14" ht="18.75" customHeight="1">
      <c r="A86" s="63" t="s">
        <v>95</v>
      </c>
      <c r="B86" s="63"/>
      <c r="C86" s="63"/>
      <c r="D86" s="63"/>
      <c r="E86" s="63"/>
      <c r="F86" s="63"/>
      <c r="G86" s="63"/>
      <c r="H86" s="23">
        <v>0.96</v>
      </c>
      <c r="I86" s="24">
        <v>0.96</v>
      </c>
      <c r="J86" s="25">
        <f>(H86/I86)*100</f>
        <v>100</v>
      </c>
      <c r="K86" s="40"/>
      <c r="L86" s="40"/>
      <c r="M86" s="40"/>
      <c r="N86" s="40"/>
    </row>
    <row r="87" spans="1:14" ht="33" customHeight="1">
      <c r="A87" s="63" t="s">
        <v>94</v>
      </c>
      <c r="B87" s="63"/>
      <c r="C87" s="63"/>
      <c r="D87" s="63"/>
      <c r="E87" s="63"/>
      <c r="F87" s="63"/>
      <c r="G87" s="63"/>
      <c r="H87" s="25">
        <v>2</v>
      </c>
      <c r="I87" s="25">
        <v>2</v>
      </c>
      <c r="J87" s="25">
        <f>(H87/I87)*100</f>
        <v>100</v>
      </c>
      <c r="K87" s="40"/>
      <c r="L87" s="40"/>
      <c r="M87" s="40"/>
      <c r="N87" s="40"/>
    </row>
    <row r="88" spans="1:14" ht="12.75" customHeight="1">
      <c r="A88" s="26"/>
      <c r="B88" s="26"/>
      <c r="C88" s="26"/>
      <c r="D88" s="26"/>
      <c r="E88" s="26"/>
      <c r="F88" s="26"/>
      <c r="G88" s="26"/>
      <c r="H88" s="43"/>
      <c r="I88" s="43"/>
      <c r="J88" s="9"/>
      <c r="K88" s="40"/>
      <c r="L88" s="40"/>
      <c r="M88" s="40"/>
      <c r="N88" s="40"/>
    </row>
    <row r="89" spans="1:14" ht="21" customHeight="1">
      <c r="A89" s="53" t="str">
        <f>A37</f>
        <v>подготовка техники к пожароопасному периоду</v>
      </c>
      <c r="B89" s="53"/>
      <c r="C89" s="53"/>
      <c r="D89" s="53"/>
      <c r="E89" s="53"/>
      <c r="F89" s="53"/>
      <c r="G89" s="53"/>
      <c r="H89" s="25" t="s">
        <v>91</v>
      </c>
      <c r="I89" s="25" t="s">
        <v>92</v>
      </c>
      <c r="J89" s="25" t="s">
        <v>93</v>
      </c>
      <c r="K89" s="40"/>
      <c r="L89" s="40"/>
      <c r="M89" s="40"/>
      <c r="N89" s="40"/>
    </row>
    <row r="90" spans="1:14" ht="21" customHeight="1">
      <c r="A90" s="92" t="s">
        <v>122</v>
      </c>
      <c r="B90" s="93"/>
      <c r="C90" s="93"/>
      <c r="D90" s="93"/>
      <c r="E90" s="93"/>
      <c r="F90" s="93"/>
      <c r="G90" s="94"/>
      <c r="H90" s="34">
        <v>83</v>
      </c>
      <c r="I90" s="34">
        <v>83</v>
      </c>
      <c r="J90" s="25">
        <f>(H90/I90)*100</f>
        <v>100</v>
      </c>
      <c r="K90" s="40"/>
      <c r="L90" s="40"/>
      <c r="M90" s="40"/>
      <c r="N90" s="40"/>
    </row>
    <row r="91" spans="1:14" ht="15" customHeight="1">
      <c r="A91" s="45"/>
      <c r="B91" s="45"/>
      <c r="C91" s="45"/>
      <c r="D91" s="45"/>
      <c r="E91" s="45"/>
      <c r="F91" s="45"/>
      <c r="G91" s="45"/>
      <c r="H91" s="43"/>
      <c r="I91" s="43"/>
      <c r="J91" s="9"/>
      <c r="K91" s="40"/>
      <c r="L91" s="40"/>
      <c r="M91" s="40"/>
      <c r="N91" s="40"/>
    </row>
    <row r="92" spans="1:14" ht="25.5" customHeight="1">
      <c r="A92" s="50" t="str">
        <f>A38</f>
        <v>мониторинг пожарной опасности (автопатрулирование территории )</v>
      </c>
      <c r="B92" s="51"/>
      <c r="C92" s="51"/>
      <c r="D92" s="51"/>
      <c r="E92" s="51"/>
      <c r="F92" s="51"/>
      <c r="G92" s="52"/>
      <c r="H92" s="25" t="s">
        <v>91</v>
      </c>
      <c r="I92" s="25" t="s">
        <v>92</v>
      </c>
      <c r="J92" s="25" t="s">
        <v>93</v>
      </c>
      <c r="K92" s="40"/>
      <c r="L92" s="40"/>
      <c r="M92" s="40"/>
      <c r="N92" s="40"/>
    </row>
    <row r="93" spans="1:14" ht="39.75" customHeight="1">
      <c r="A93" s="63" t="s">
        <v>126</v>
      </c>
      <c r="B93" s="63"/>
      <c r="C93" s="63"/>
      <c r="D93" s="63"/>
      <c r="E93" s="63"/>
      <c r="F93" s="63"/>
      <c r="G93" s="63"/>
      <c r="H93" s="44">
        <v>240</v>
      </c>
      <c r="I93" s="44">
        <v>240</v>
      </c>
      <c r="J93" s="25">
        <f>(H93/I93)*100</f>
        <v>100</v>
      </c>
      <c r="K93" s="40"/>
      <c r="L93" s="40"/>
      <c r="M93" s="40"/>
      <c r="N93" s="40"/>
    </row>
    <row r="94" spans="1:14" ht="12.75" customHeight="1">
      <c r="A94" s="26"/>
      <c r="B94" s="26"/>
      <c r="C94" s="26"/>
      <c r="D94" s="26"/>
      <c r="E94" s="26"/>
      <c r="F94" s="26"/>
      <c r="G94" s="26"/>
      <c r="H94" s="43"/>
      <c r="I94" s="43"/>
      <c r="J94" s="9"/>
      <c r="K94" s="40"/>
      <c r="L94" s="40"/>
      <c r="M94" s="40"/>
      <c r="N94" s="40"/>
    </row>
    <row r="95" spans="1:14" ht="18" customHeight="1">
      <c r="A95" s="50" t="str">
        <f>A16</f>
        <v>обеспечение функционирования  гидротехнических сооружений</v>
      </c>
      <c r="B95" s="51"/>
      <c r="C95" s="51"/>
      <c r="D95" s="51"/>
      <c r="E95" s="51"/>
      <c r="F95" s="51"/>
      <c r="G95" s="52"/>
      <c r="H95" s="25" t="s">
        <v>91</v>
      </c>
      <c r="I95" s="25" t="s">
        <v>92</v>
      </c>
      <c r="J95" s="25" t="s">
        <v>93</v>
      </c>
      <c r="K95" s="40"/>
      <c r="L95" s="40"/>
      <c r="M95" s="40"/>
      <c r="N95" s="40"/>
    </row>
    <row r="96" spans="1:14" ht="36" customHeight="1">
      <c r="A96" s="63" t="s">
        <v>123</v>
      </c>
      <c r="B96" s="63"/>
      <c r="C96" s="63"/>
      <c r="D96" s="63"/>
      <c r="E96" s="63"/>
      <c r="F96" s="63"/>
      <c r="G96" s="63"/>
      <c r="H96" s="34">
        <v>1</v>
      </c>
      <c r="I96" s="34">
        <v>1</v>
      </c>
      <c r="J96" s="25">
        <f>(H96/I96)*100</f>
        <v>100</v>
      </c>
      <c r="K96" s="40"/>
      <c r="L96" s="40"/>
      <c r="M96" s="40"/>
      <c r="N96" s="40"/>
    </row>
    <row r="97" spans="1:14" ht="12.75" customHeight="1">
      <c r="A97" s="26"/>
      <c r="B97" s="26"/>
      <c r="C97" s="26"/>
      <c r="D97" s="26"/>
      <c r="E97" s="26"/>
      <c r="F97" s="26"/>
      <c r="G97" s="26"/>
      <c r="H97" s="43"/>
      <c r="I97" s="43"/>
      <c r="J97" s="9"/>
      <c r="K97" s="40"/>
      <c r="L97" s="40"/>
      <c r="M97" s="40"/>
      <c r="N97" s="40"/>
    </row>
    <row r="98" spans="1:14" ht="20.25" customHeight="1">
      <c r="A98" s="50" t="str">
        <f>A40</f>
        <v>обеспечение функционирования пожарно-химических станций</v>
      </c>
      <c r="B98" s="51"/>
      <c r="C98" s="51"/>
      <c r="D98" s="51"/>
      <c r="E98" s="51"/>
      <c r="F98" s="51"/>
      <c r="G98" s="52"/>
      <c r="H98" s="25" t="s">
        <v>91</v>
      </c>
      <c r="I98" s="25" t="s">
        <v>92</v>
      </c>
      <c r="J98" s="25" t="s">
        <v>93</v>
      </c>
      <c r="K98" s="40"/>
      <c r="L98" s="40"/>
      <c r="M98" s="40"/>
      <c r="N98" s="40"/>
    </row>
    <row r="99" spans="1:14" ht="43.5" customHeight="1">
      <c r="A99" s="63" t="s">
        <v>127</v>
      </c>
      <c r="B99" s="63"/>
      <c r="C99" s="63"/>
      <c r="D99" s="63"/>
      <c r="E99" s="63"/>
      <c r="F99" s="63"/>
      <c r="G99" s="63"/>
      <c r="H99" s="49">
        <v>15</v>
      </c>
      <c r="I99" s="49">
        <v>15</v>
      </c>
      <c r="J99" s="25">
        <f>(H99/I99)*100</f>
        <v>100</v>
      </c>
      <c r="K99" s="40"/>
      <c r="L99" s="40"/>
      <c r="M99" s="40"/>
      <c r="N99" s="40"/>
    </row>
    <row r="100" spans="1:14" ht="13.5" customHeight="1">
      <c r="A100" s="26"/>
      <c r="B100" s="26"/>
      <c r="C100" s="26"/>
      <c r="D100" s="26"/>
      <c r="E100" s="26"/>
      <c r="F100" s="26"/>
      <c r="G100" s="26"/>
      <c r="H100" s="43"/>
      <c r="I100" s="43"/>
      <c r="J100" s="9"/>
      <c r="K100" s="40"/>
      <c r="L100" s="40"/>
      <c r="M100" s="40"/>
      <c r="N100" s="40"/>
    </row>
    <row r="101" spans="1:14" ht="32.25" customHeight="1">
      <c r="A101" s="50" t="str">
        <f>A41</f>
        <v>разработка и согласование технической документации для эксплуатации гидротехнического сооружения</v>
      </c>
      <c r="B101" s="51"/>
      <c r="C101" s="51"/>
      <c r="D101" s="51"/>
      <c r="E101" s="51"/>
      <c r="F101" s="51"/>
      <c r="G101" s="52"/>
      <c r="H101" s="25" t="s">
        <v>91</v>
      </c>
      <c r="I101" s="25" t="s">
        <v>92</v>
      </c>
      <c r="J101" s="25" t="s">
        <v>93</v>
      </c>
      <c r="K101" s="40"/>
      <c r="L101" s="40"/>
      <c r="M101" s="40"/>
      <c r="N101" s="40"/>
    </row>
    <row r="102" spans="1:14" ht="33.75" customHeight="1">
      <c r="A102" s="89" t="s">
        <v>125</v>
      </c>
      <c r="B102" s="90"/>
      <c r="C102" s="90"/>
      <c r="D102" s="90"/>
      <c r="E102" s="90"/>
      <c r="F102" s="90"/>
      <c r="G102" s="91"/>
      <c r="H102" s="44">
        <v>1</v>
      </c>
      <c r="I102" s="44">
        <v>1</v>
      </c>
      <c r="J102" s="25">
        <f>(H102/I102)*100</f>
        <v>100</v>
      </c>
      <c r="K102" s="40"/>
      <c r="L102" s="40"/>
      <c r="M102" s="40"/>
      <c r="N102" s="40"/>
    </row>
    <row r="103" spans="1:14" ht="18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7.25" customHeight="1">
      <c r="A104" s="87" t="s">
        <v>97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</row>
    <row r="105" spans="1:14" ht="18" customHeight="1">
      <c r="A105" s="3" t="s">
        <v>100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7.25" customHeight="1">
      <c r="A106" s="3" t="s">
        <v>98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7.25" customHeight="1">
      <c r="A107" s="54" t="s">
        <v>99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4" ht="15.75" customHeight="1">
      <c r="A108" s="3" t="s">
        <v>101</v>
      </c>
      <c r="G108" s="21"/>
      <c r="H108" s="21"/>
      <c r="I108" s="21"/>
      <c r="J108" s="21"/>
      <c r="K108" s="21"/>
      <c r="L108" s="21"/>
      <c r="M108" s="21"/>
      <c r="N108" s="21"/>
    </row>
    <row r="109" spans="7:14" ht="16.5" customHeight="1">
      <c r="G109" s="21"/>
      <c r="H109" s="21"/>
      <c r="I109" s="21"/>
      <c r="J109" s="21"/>
      <c r="K109" s="21"/>
      <c r="L109" s="21"/>
      <c r="M109" s="21"/>
      <c r="N109" s="21"/>
    </row>
    <row r="110" spans="1:14" ht="17.25" customHeight="1">
      <c r="A110" s="61" t="s">
        <v>102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21"/>
    </row>
    <row r="111" spans="1:14" ht="17.2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4" ht="17.25" customHeight="1">
      <c r="A112" s="58" t="s">
        <v>110</v>
      </c>
      <c r="B112" s="58"/>
      <c r="C112" s="58"/>
      <c r="D112" s="58" t="s">
        <v>109</v>
      </c>
      <c r="E112" s="58"/>
      <c r="F112" s="58"/>
      <c r="G112" s="58"/>
      <c r="H112" s="21"/>
      <c r="I112" s="21"/>
      <c r="J112" s="21"/>
      <c r="K112" s="21"/>
      <c r="L112" s="21"/>
      <c r="M112" s="21"/>
      <c r="N112" s="21"/>
    </row>
    <row r="113" spans="1:14" ht="17.25" customHeight="1">
      <c r="A113" s="58" t="s">
        <v>103</v>
      </c>
      <c r="B113" s="58"/>
      <c r="C113" s="58"/>
      <c r="D113" s="58" t="s">
        <v>104</v>
      </c>
      <c r="E113" s="58"/>
      <c r="F113" s="58"/>
      <c r="G113" s="58"/>
      <c r="H113" s="21"/>
      <c r="I113" s="21"/>
      <c r="J113" s="21"/>
      <c r="K113" s="21"/>
      <c r="L113" s="21"/>
      <c r="M113" s="21"/>
      <c r="N113" s="21"/>
    </row>
    <row r="114" spans="1:14" ht="27.75" customHeight="1">
      <c r="A114" s="58" t="s">
        <v>105</v>
      </c>
      <c r="B114" s="58"/>
      <c r="C114" s="58"/>
      <c r="D114" s="58" t="s">
        <v>108</v>
      </c>
      <c r="E114" s="58"/>
      <c r="F114" s="58"/>
      <c r="G114" s="58"/>
      <c r="H114" s="21"/>
      <c r="I114" s="21"/>
      <c r="J114" s="21"/>
      <c r="K114" s="21"/>
      <c r="L114" s="21"/>
      <c r="M114" s="21"/>
      <c r="N114" s="21"/>
    </row>
    <row r="115" spans="1:14" ht="17.25" customHeight="1">
      <c r="A115" s="58" t="s">
        <v>106</v>
      </c>
      <c r="B115" s="58"/>
      <c r="C115" s="58"/>
      <c r="D115" s="58" t="s">
        <v>107</v>
      </c>
      <c r="E115" s="58"/>
      <c r="F115" s="58"/>
      <c r="G115" s="58"/>
      <c r="H115" s="21"/>
      <c r="I115" s="21"/>
      <c r="J115" s="21"/>
      <c r="K115" s="21"/>
      <c r="L115" s="21"/>
      <c r="M115" s="21"/>
      <c r="N115" s="21"/>
    </row>
    <row r="116" spans="1:14" ht="17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28.5" customHeight="1">
      <c r="A117" s="53" t="s">
        <v>111</v>
      </c>
      <c r="B117" s="53"/>
      <c r="C117" s="53"/>
      <c r="D117" s="53"/>
      <c r="E117" s="53"/>
      <c r="F117" s="53"/>
      <c r="G117" s="10" t="s">
        <v>40</v>
      </c>
      <c r="H117" s="21"/>
      <c r="I117" s="21"/>
      <c r="J117" s="21"/>
      <c r="K117" s="21"/>
      <c r="L117" s="21"/>
      <c r="M117" s="21"/>
      <c r="N117" s="21"/>
    </row>
    <row r="118" spans="1:14" ht="33.75" customHeight="1">
      <c r="A118" s="65" t="str">
        <f aca="true" t="shared" si="4" ref="A118:A125">A55</f>
        <v>тушение пожаров на землях, не входящих в лесной фонд, занятых древесно-кустарниковой растительностью</v>
      </c>
      <c r="B118" s="66"/>
      <c r="C118" s="66"/>
      <c r="D118" s="66"/>
      <c r="E118" s="66"/>
      <c r="F118" s="67"/>
      <c r="G118" s="32">
        <f>(I11+H34+H55)/3</f>
        <v>100</v>
      </c>
      <c r="H118" s="21"/>
      <c r="I118" s="21"/>
      <c r="J118" s="21"/>
      <c r="K118" s="21"/>
      <c r="L118" s="21"/>
      <c r="M118" s="21"/>
      <c r="N118" s="21"/>
    </row>
    <row r="119" spans="1:14" ht="19.5" customHeight="1">
      <c r="A119" s="64" t="str">
        <f t="shared" si="4"/>
        <v>устройство противопожарных минерализованных полос</v>
      </c>
      <c r="B119" s="64"/>
      <c r="C119" s="64"/>
      <c r="D119" s="64"/>
      <c r="E119" s="64"/>
      <c r="F119" s="64"/>
      <c r="G119" s="11">
        <f>(I12+H35+H56)/3</f>
        <v>100</v>
      </c>
      <c r="H119" s="20"/>
      <c r="I119" s="20"/>
      <c r="J119" s="20"/>
      <c r="K119" s="20"/>
      <c r="L119" s="20"/>
      <c r="M119" s="20"/>
      <c r="N119" s="20"/>
    </row>
    <row r="120" spans="1:14" ht="20.25" customHeight="1">
      <c r="A120" s="77" t="str">
        <f t="shared" si="4"/>
        <v>прочистка противопожарных минерализованных полос и их обновление</v>
      </c>
      <c r="B120" s="77"/>
      <c r="C120" s="77"/>
      <c r="D120" s="77"/>
      <c r="E120" s="77"/>
      <c r="F120" s="77"/>
      <c r="G120" s="11">
        <f>(I13+H36+H57)/3</f>
        <v>100</v>
      </c>
      <c r="H120" s="20"/>
      <c r="I120" s="20"/>
      <c r="J120" s="20"/>
      <c r="K120" s="20"/>
      <c r="L120" s="20"/>
      <c r="M120" s="20"/>
      <c r="N120" s="20"/>
    </row>
    <row r="121" spans="1:14" ht="20.25" customHeight="1">
      <c r="A121" s="77" t="str">
        <f t="shared" si="4"/>
        <v>подготовка техники к пожароопасному периоду</v>
      </c>
      <c r="B121" s="77"/>
      <c r="C121" s="77"/>
      <c r="D121" s="77"/>
      <c r="E121" s="77"/>
      <c r="F121" s="77"/>
      <c r="G121" s="11">
        <f>(I14+H37+H58)/3</f>
        <v>100</v>
      </c>
      <c r="H121" s="20"/>
      <c r="I121" s="20"/>
      <c r="J121" s="20"/>
      <c r="K121" s="20"/>
      <c r="L121" s="20"/>
      <c r="M121" s="20"/>
      <c r="N121" s="20"/>
    </row>
    <row r="122" spans="1:14" ht="20.25" customHeight="1">
      <c r="A122" s="77" t="str">
        <f t="shared" si="4"/>
        <v>мониторинг пожарной опасности (автопатрулирование территории )</v>
      </c>
      <c r="B122" s="77"/>
      <c r="C122" s="77"/>
      <c r="D122" s="77"/>
      <c r="E122" s="77"/>
      <c r="F122" s="77"/>
      <c r="G122" s="11">
        <f>(I15+H38+H59)/3</f>
        <v>100</v>
      </c>
      <c r="H122" s="20"/>
      <c r="I122" s="20"/>
      <c r="J122" s="20"/>
      <c r="K122" s="20"/>
      <c r="L122" s="20"/>
      <c r="M122" s="20"/>
      <c r="N122" s="20"/>
    </row>
    <row r="123" spans="1:14" ht="20.25" customHeight="1">
      <c r="A123" s="77" t="str">
        <f t="shared" si="4"/>
        <v>обеспечение функционирования  гидротехнических сооружений</v>
      </c>
      <c r="B123" s="77"/>
      <c r="C123" s="77"/>
      <c r="D123" s="77"/>
      <c r="E123" s="77"/>
      <c r="F123" s="77"/>
      <c r="G123" s="11">
        <f>(I16+H39+H60)/3</f>
        <v>100</v>
      </c>
      <c r="H123" s="20"/>
      <c r="I123" s="20"/>
      <c r="J123" s="20"/>
      <c r="K123" s="20"/>
      <c r="L123" s="20"/>
      <c r="M123" s="20"/>
      <c r="N123" s="20"/>
    </row>
    <row r="124" spans="1:14" ht="20.25" customHeight="1">
      <c r="A124" s="77" t="str">
        <f t="shared" si="4"/>
        <v>обеспечение функционирования пожарно-химических станций</v>
      </c>
      <c r="B124" s="77"/>
      <c r="C124" s="77"/>
      <c r="D124" s="77"/>
      <c r="E124" s="77"/>
      <c r="F124" s="77"/>
      <c r="G124" s="11">
        <f>(H40+H61+I17)/3</f>
        <v>100</v>
      </c>
      <c r="H124" s="20"/>
      <c r="I124" s="20"/>
      <c r="J124" s="20"/>
      <c r="K124" s="20"/>
      <c r="L124" s="20"/>
      <c r="M124" s="20"/>
      <c r="N124" s="20"/>
    </row>
    <row r="125" spans="1:14" ht="20.25" customHeight="1">
      <c r="A125" s="77" t="str">
        <f t="shared" si="4"/>
        <v>разработка и согласование технической документации для эксплуатации гидротехнического сооружения</v>
      </c>
      <c r="B125" s="77"/>
      <c r="C125" s="77"/>
      <c r="D125" s="77"/>
      <c r="E125" s="77"/>
      <c r="F125" s="77"/>
      <c r="G125" s="11">
        <f>(I18+H41+H62)/3</f>
        <v>36.5</v>
      </c>
      <c r="H125" s="20"/>
      <c r="I125" s="20"/>
      <c r="J125" s="20"/>
      <c r="K125" s="20"/>
      <c r="L125" s="20"/>
      <c r="M125" s="20"/>
      <c r="N125" s="20"/>
    </row>
    <row r="126" spans="1:14" ht="20.25" customHeight="1">
      <c r="A126" s="42"/>
      <c r="B126" s="42"/>
      <c r="C126" s="42"/>
      <c r="D126" s="42"/>
      <c r="E126" s="42"/>
      <c r="F126" s="42"/>
      <c r="G126" s="14"/>
      <c r="H126" s="20"/>
      <c r="I126" s="20"/>
      <c r="J126" s="20"/>
      <c r="K126" s="20"/>
      <c r="L126" s="20"/>
      <c r="M126" s="20"/>
      <c r="N126" s="20"/>
    </row>
    <row r="127" spans="1:14" ht="45.75" customHeight="1">
      <c r="A127" s="88" t="s">
        <v>130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</row>
    <row r="129" spans="1:14" ht="23.25" customHeight="1">
      <c r="A129" s="76" t="s">
        <v>25</v>
      </c>
      <c r="B129" s="76" t="s">
        <v>24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 t="s">
        <v>40</v>
      </c>
    </row>
    <row r="130" spans="1:14" ht="87" customHeight="1">
      <c r="A130" s="76"/>
      <c r="B130" s="76" t="s">
        <v>26</v>
      </c>
      <c r="C130" s="76"/>
      <c r="D130" s="76"/>
      <c r="E130" s="76" t="s">
        <v>34</v>
      </c>
      <c r="F130" s="76"/>
      <c r="G130" s="76"/>
      <c r="H130" s="76"/>
      <c r="I130" s="76" t="s">
        <v>35</v>
      </c>
      <c r="J130" s="76"/>
      <c r="K130" s="76"/>
      <c r="L130" s="76"/>
      <c r="M130" s="76"/>
      <c r="N130" s="76"/>
    </row>
    <row r="131" spans="1:14" ht="30">
      <c r="A131" s="76"/>
      <c r="B131" s="7" t="s">
        <v>27</v>
      </c>
      <c r="C131" s="7" t="s">
        <v>28</v>
      </c>
      <c r="D131" s="7" t="s">
        <v>29</v>
      </c>
      <c r="E131" s="7" t="s">
        <v>30</v>
      </c>
      <c r="F131" s="7" t="s">
        <v>31</v>
      </c>
      <c r="G131" s="7" t="s">
        <v>32</v>
      </c>
      <c r="H131" s="7" t="s">
        <v>33</v>
      </c>
      <c r="I131" s="7" t="s">
        <v>30</v>
      </c>
      <c r="J131" s="7" t="s">
        <v>36</v>
      </c>
      <c r="K131" s="7" t="s">
        <v>37</v>
      </c>
      <c r="L131" s="7" t="s">
        <v>38</v>
      </c>
      <c r="M131" s="7" t="s">
        <v>39</v>
      </c>
      <c r="N131" s="76"/>
    </row>
    <row r="132" spans="1:14" ht="15">
      <c r="A132" s="8">
        <v>1</v>
      </c>
      <c r="B132" s="8">
        <v>2</v>
      </c>
      <c r="C132" s="8">
        <v>3</v>
      </c>
      <c r="D132" s="8">
        <v>4</v>
      </c>
      <c r="E132" s="8">
        <v>5</v>
      </c>
      <c r="F132" s="8">
        <v>6</v>
      </c>
      <c r="G132" s="8">
        <v>7</v>
      </c>
      <c r="H132" s="8">
        <v>8</v>
      </c>
      <c r="I132" s="8">
        <v>9</v>
      </c>
      <c r="J132" s="8">
        <v>10</v>
      </c>
      <c r="K132" s="8">
        <v>11</v>
      </c>
      <c r="L132" s="8">
        <v>12</v>
      </c>
      <c r="M132" s="8">
        <v>13</v>
      </c>
      <c r="N132" s="8">
        <v>14</v>
      </c>
    </row>
    <row r="133" spans="1:14" ht="94.5" customHeight="1">
      <c r="A133" s="8">
        <v>1</v>
      </c>
      <c r="B133" s="32">
        <f>H11</f>
        <v>162495.45</v>
      </c>
      <c r="C133" s="32">
        <f>G11</f>
        <v>162495.45</v>
      </c>
      <c r="D133" s="7">
        <f>I11</f>
        <v>100</v>
      </c>
      <c r="E133" s="11" t="str">
        <f>A118</f>
        <v>тушение пожаров на землях, не входящих в лесной фонд, занятых древесно-кустарниковой растительностью</v>
      </c>
      <c r="F133" s="7">
        <f aca="true" t="shared" si="5" ref="F133:H134">F34</f>
        <v>222.3</v>
      </c>
      <c r="G133" s="7">
        <f t="shared" si="5"/>
        <v>222.3</v>
      </c>
      <c r="H133" s="7">
        <f t="shared" si="5"/>
        <v>100</v>
      </c>
      <c r="I133" s="11" t="str">
        <f>E133</f>
        <v>тушение пожаров на землях, не входящих в лесной фонд, занятых древесно-кустарниковой растительностью</v>
      </c>
      <c r="J133" s="46">
        <f>H83</f>
        <v>42</v>
      </c>
      <c r="K133" s="8">
        <f>H83</f>
        <v>42</v>
      </c>
      <c r="L133" s="7">
        <f>J79</f>
        <v>100</v>
      </c>
      <c r="M133" s="7" t="s">
        <v>41</v>
      </c>
      <c r="N133" s="7">
        <f>G118</f>
        <v>100</v>
      </c>
    </row>
    <row r="134" spans="1:14" ht="27.75" customHeight="1">
      <c r="A134" s="82">
        <v>2</v>
      </c>
      <c r="B134" s="84">
        <f>H12</f>
        <v>346656.29</v>
      </c>
      <c r="C134" s="84">
        <f>G12</f>
        <v>346656.29</v>
      </c>
      <c r="D134" s="80">
        <f>I12</f>
        <v>100</v>
      </c>
      <c r="E134" s="78" t="str">
        <f>A119</f>
        <v>устройство противопожарных минерализованных полос</v>
      </c>
      <c r="F134" s="80">
        <f t="shared" si="5"/>
        <v>504</v>
      </c>
      <c r="G134" s="80">
        <f t="shared" si="5"/>
        <v>504</v>
      </c>
      <c r="H134" s="80">
        <f t="shared" si="5"/>
        <v>100</v>
      </c>
      <c r="I134" s="78" t="str">
        <f>E134</f>
        <v>устройство противопожарных минерализованных полос</v>
      </c>
      <c r="J134" s="35">
        <f>I79</f>
        <v>0.96</v>
      </c>
      <c r="K134" s="39">
        <f>H79</f>
        <v>0.96</v>
      </c>
      <c r="L134" s="39">
        <f>J79</f>
        <v>100</v>
      </c>
      <c r="M134" s="39" t="s">
        <v>41</v>
      </c>
      <c r="N134" s="80">
        <f>G119</f>
        <v>100</v>
      </c>
    </row>
    <row r="135" spans="1:14" ht="23.25" customHeight="1">
      <c r="A135" s="83"/>
      <c r="B135" s="85"/>
      <c r="C135" s="85"/>
      <c r="D135" s="81"/>
      <c r="E135" s="79"/>
      <c r="F135" s="81"/>
      <c r="G135" s="81"/>
      <c r="H135" s="81"/>
      <c r="I135" s="79"/>
      <c r="J135" s="7">
        <f>I80</f>
        <v>2</v>
      </c>
      <c r="K135" s="7">
        <f>H80</f>
        <v>2</v>
      </c>
      <c r="L135" s="7">
        <f>J80</f>
        <v>100</v>
      </c>
      <c r="M135" s="7" t="s">
        <v>41</v>
      </c>
      <c r="N135" s="81"/>
    </row>
    <row r="136" spans="1:14" ht="36" customHeight="1">
      <c r="A136" s="82">
        <v>3</v>
      </c>
      <c r="B136" s="84">
        <f>H13</f>
        <v>311176.93</v>
      </c>
      <c r="C136" s="84">
        <f>G13</f>
        <v>311176.93</v>
      </c>
      <c r="D136" s="80">
        <f>I13</f>
        <v>100</v>
      </c>
      <c r="E136" s="78" t="str">
        <f>A36</f>
        <v>прочистка противопожарных минерализованных полос и их обновление</v>
      </c>
      <c r="F136" s="80">
        <f>F36</f>
        <v>504</v>
      </c>
      <c r="G136" s="80">
        <f>G36</f>
        <v>504</v>
      </c>
      <c r="H136" s="80">
        <f>H36</f>
        <v>100</v>
      </c>
      <c r="I136" s="78" t="str">
        <f>E136</f>
        <v>прочистка противопожарных минерализованных полос и их обновление</v>
      </c>
      <c r="J136" s="39">
        <f aca="true" t="shared" si="6" ref="J136:L137">H86</f>
        <v>0.96</v>
      </c>
      <c r="K136" s="39">
        <f t="shared" si="6"/>
        <v>0.96</v>
      </c>
      <c r="L136" s="39">
        <f t="shared" si="6"/>
        <v>100</v>
      </c>
      <c r="M136" s="39" t="s">
        <v>41</v>
      </c>
      <c r="N136" s="80">
        <f>G120</f>
        <v>100</v>
      </c>
    </row>
    <row r="137" spans="1:14" ht="33" customHeight="1">
      <c r="A137" s="83"/>
      <c r="B137" s="85"/>
      <c r="C137" s="85"/>
      <c r="D137" s="81"/>
      <c r="E137" s="79"/>
      <c r="F137" s="81"/>
      <c r="G137" s="81"/>
      <c r="H137" s="81"/>
      <c r="I137" s="79"/>
      <c r="J137" s="47">
        <f t="shared" si="6"/>
        <v>2</v>
      </c>
      <c r="K137" s="39">
        <f t="shared" si="6"/>
        <v>2</v>
      </c>
      <c r="L137" s="39">
        <f t="shared" si="6"/>
        <v>100</v>
      </c>
      <c r="M137" s="39" t="s">
        <v>41</v>
      </c>
      <c r="N137" s="81"/>
    </row>
    <row r="138" spans="1:14" ht="57" customHeight="1">
      <c r="A138" s="8">
        <v>4</v>
      </c>
      <c r="B138" s="32">
        <f>H14</f>
        <v>817758.94</v>
      </c>
      <c r="C138" s="32">
        <f>G14</f>
        <v>817758.94</v>
      </c>
      <c r="D138" s="39">
        <f>I14</f>
        <v>100</v>
      </c>
      <c r="E138" s="11" t="str">
        <f>A37</f>
        <v>подготовка техники к пожароопасному периоду</v>
      </c>
      <c r="F138" s="39">
        <f aca="true" t="shared" si="7" ref="F138:H142">F37</f>
        <v>83</v>
      </c>
      <c r="G138" s="39">
        <f t="shared" si="7"/>
        <v>83</v>
      </c>
      <c r="H138" s="39">
        <f t="shared" si="7"/>
        <v>100</v>
      </c>
      <c r="I138" s="11" t="str">
        <f>E138</f>
        <v>подготовка техники к пожароопасному периоду</v>
      </c>
      <c r="J138" s="39">
        <f>H90</f>
        <v>83</v>
      </c>
      <c r="K138" s="39">
        <f>I90</f>
        <v>83</v>
      </c>
      <c r="L138" s="39">
        <f>J90</f>
        <v>100</v>
      </c>
      <c r="M138" s="39" t="s">
        <v>41</v>
      </c>
      <c r="N138" s="39">
        <f>G121</f>
        <v>100</v>
      </c>
    </row>
    <row r="139" spans="1:14" ht="63.75">
      <c r="A139" s="8">
        <v>5</v>
      </c>
      <c r="B139" s="32">
        <f>H15</f>
        <v>628041.21</v>
      </c>
      <c r="C139" s="32">
        <f>G15</f>
        <v>628041.21</v>
      </c>
      <c r="D139" s="39">
        <f>I15</f>
        <v>100</v>
      </c>
      <c r="E139" s="11" t="str">
        <f>A38</f>
        <v>мониторинг пожарной опасности (автопатрулирование территории )</v>
      </c>
      <c r="F139" s="39">
        <f t="shared" si="7"/>
        <v>240</v>
      </c>
      <c r="G139" s="39">
        <f t="shared" si="7"/>
        <v>240</v>
      </c>
      <c r="H139" s="39">
        <f t="shared" si="7"/>
        <v>100</v>
      </c>
      <c r="I139" s="11" t="str">
        <f>E139</f>
        <v>мониторинг пожарной опасности (автопатрулирование территории )</v>
      </c>
      <c r="J139" s="48">
        <f>H93</f>
        <v>240</v>
      </c>
      <c r="K139" s="48">
        <f>I93</f>
        <v>240</v>
      </c>
      <c r="L139" s="39">
        <f>J93</f>
        <v>100</v>
      </c>
      <c r="M139" s="39" t="s">
        <v>41</v>
      </c>
      <c r="N139" s="39">
        <f>G122</f>
        <v>100</v>
      </c>
    </row>
    <row r="140" spans="1:14" ht="57" customHeight="1">
      <c r="A140" s="8">
        <v>6</v>
      </c>
      <c r="B140" s="32">
        <f>H16</f>
        <v>140952.94</v>
      </c>
      <c r="C140" s="32">
        <f>G16</f>
        <v>140952.94</v>
      </c>
      <c r="D140" s="39">
        <f>I16</f>
        <v>100</v>
      </c>
      <c r="E140" s="11" t="str">
        <f>A39</f>
        <v>обеспечение функционирования  гидротехнических сооружений</v>
      </c>
      <c r="F140" s="39">
        <f t="shared" si="7"/>
        <v>149</v>
      </c>
      <c r="G140" s="39">
        <f t="shared" si="7"/>
        <v>149</v>
      </c>
      <c r="H140" s="39">
        <f t="shared" si="7"/>
        <v>100</v>
      </c>
      <c r="I140" s="11" t="str">
        <f>E140</f>
        <v>обеспечение функционирования  гидротехнических сооружений</v>
      </c>
      <c r="J140" s="39">
        <f>H102</f>
        <v>1</v>
      </c>
      <c r="K140" s="39">
        <f>I102</f>
        <v>1</v>
      </c>
      <c r="L140" s="39">
        <f>J96</f>
        <v>100</v>
      </c>
      <c r="M140" s="39" t="s">
        <v>41</v>
      </c>
      <c r="N140" s="39">
        <f>G123</f>
        <v>100</v>
      </c>
    </row>
    <row r="141" spans="1:14" ht="60.75" customHeight="1">
      <c r="A141" s="8">
        <v>7</v>
      </c>
      <c r="B141" s="32">
        <f>H17</f>
        <v>4442918.24</v>
      </c>
      <c r="C141" s="32">
        <f>G17</f>
        <v>4442918.24</v>
      </c>
      <c r="D141" s="39">
        <f>I17</f>
        <v>100</v>
      </c>
      <c r="E141" s="11" t="str">
        <f>A40</f>
        <v>обеспечение функционирования пожарно-химических станций</v>
      </c>
      <c r="F141" s="39">
        <f t="shared" si="7"/>
        <v>121</v>
      </c>
      <c r="G141" s="39">
        <f t="shared" si="7"/>
        <v>121</v>
      </c>
      <c r="H141" s="39">
        <f t="shared" si="7"/>
        <v>100</v>
      </c>
      <c r="I141" s="11" t="str">
        <f>E141</f>
        <v>обеспечение функционирования пожарно-химических станций</v>
      </c>
      <c r="J141" s="48">
        <f>H99</f>
        <v>15</v>
      </c>
      <c r="K141" s="48">
        <f>I99</f>
        <v>15</v>
      </c>
      <c r="L141" s="39">
        <f>J99</f>
        <v>100</v>
      </c>
      <c r="M141" s="39" t="s">
        <v>41</v>
      </c>
      <c r="N141" s="39">
        <f>G124</f>
        <v>100</v>
      </c>
    </row>
    <row r="142" spans="1:14" ht="95.25" customHeight="1">
      <c r="A142" s="8">
        <v>8</v>
      </c>
      <c r="B142" s="32">
        <f>H18</f>
        <v>600000</v>
      </c>
      <c r="C142" s="32">
        <f>G18</f>
        <v>57000</v>
      </c>
      <c r="D142" s="39">
        <f>I18</f>
        <v>9.5</v>
      </c>
      <c r="E142" s="11" t="str">
        <f>A41</f>
        <v>разработка и согласование технической документации для эксплуатации гидротехнического сооружения</v>
      </c>
      <c r="F142" s="39">
        <f t="shared" si="7"/>
        <v>0</v>
      </c>
      <c r="G142" s="39">
        <f t="shared" si="7"/>
        <v>1</v>
      </c>
      <c r="H142" s="39">
        <f t="shared" si="7"/>
        <v>0</v>
      </c>
      <c r="I142" s="11" t="str">
        <f>E142</f>
        <v>разработка и согласование технической документации для эксплуатации гидротехнического сооружения</v>
      </c>
      <c r="J142" s="39">
        <f>H102</f>
        <v>1</v>
      </c>
      <c r="K142" s="39">
        <f>I102</f>
        <v>1</v>
      </c>
      <c r="L142" s="39">
        <f>J102</f>
        <v>100</v>
      </c>
      <c r="M142" s="39" t="s">
        <v>41</v>
      </c>
      <c r="N142" s="39">
        <f>G125</f>
        <v>36.5</v>
      </c>
    </row>
    <row r="143" spans="1:14" ht="18" customHeight="1">
      <c r="A143" s="7"/>
      <c r="B143" s="35">
        <f>B134+B133+B136+B138+B139+B140+B141+B142</f>
        <v>7450000</v>
      </c>
      <c r="C143" s="35">
        <f>C134+C133+C136+C138+C139+C140+C141+C142</f>
        <v>6907000</v>
      </c>
      <c r="D143" s="7"/>
      <c r="E143" s="7"/>
      <c r="F143" s="7"/>
      <c r="G143" s="7"/>
      <c r="H143" s="7"/>
      <c r="I143" s="11" t="s">
        <v>42</v>
      </c>
      <c r="J143" s="7" t="s">
        <v>43</v>
      </c>
      <c r="K143" s="7" t="s">
        <v>43</v>
      </c>
      <c r="L143" s="7" t="s">
        <v>43</v>
      </c>
      <c r="M143" s="41" t="s">
        <v>41</v>
      </c>
      <c r="N143" s="7">
        <f>(N133+N134+N136+N138+N139+N140+N141+N142)/8</f>
        <v>92.0625</v>
      </c>
    </row>
    <row r="145" spans="1:14" ht="18" customHeight="1">
      <c r="A145" s="56" t="s">
        <v>128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</row>
    <row r="147" spans="1:14" ht="15">
      <c r="A147" s="57"/>
      <c r="B147" s="57"/>
      <c r="C147" s="57"/>
      <c r="I147" s="57"/>
      <c r="J147" s="57"/>
      <c r="K147" s="57"/>
      <c r="L147" s="57"/>
      <c r="M147" s="57"/>
      <c r="N147" s="57"/>
    </row>
  </sheetData>
  <sheetProtection/>
  <mergeCells count="140">
    <mergeCell ref="N134:N135"/>
    <mergeCell ref="N136:N137"/>
    <mergeCell ref="A19:F19"/>
    <mergeCell ref="F136:F137"/>
    <mergeCell ref="G136:G137"/>
    <mergeCell ref="H136:H137"/>
    <mergeCell ref="I136:I137"/>
    <mergeCell ref="A134:A135"/>
    <mergeCell ref="B136:B137"/>
    <mergeCell ref="C136:C137"/>
    <mergeCell ref="D136:D137"/>
    <mergeCell ref="D134:D135"/>
    <mergeCell ref="A123:F123"/>
    <mergeCell ref="A124:F124"/>
    <mergeCell ref="A95:G95"/>
    <mergeCell ref="E136:E137"/>
    <mergeCell ref="I134:I135"/>
    <mergeCell ref="H134:H135"/>
    <mergeCell ref="G134:G135"/>
    <mergeCell ref="F134:F135"/>
    <mergeCell ref="E134:E135"/>
    <mergeCell ref="A136:A137"/>
    <mergeCell ref="C134:C135"/>
    <mergeCell ref="B134:B135"/>
    <mergeCell ref="A93:G93"/>
    <mergeCell ref="A41:E41"/>
    <mergeCell ref="A18:F18"/>
    <mergeCell ref="A101:G101"/>
    <mergeCell ref="A102:G102"/>
    <mergeCell ref="A57:F57"/>
    <mergeCell ref="A58:F58"/>
    <mergeCell ref="A59:F59"/>
    <mergeCell ref="A60:F60"/>
    <mergeCell ref="A61:F61"/>
    <mergeCell ref="A36:E36"/>
    <mergeCell ref="A37:E37"/>
    <mergeCell ref="A38:E38"/>
    <mergeCell ref="A39:E39"/>
    <mergeCell ref="A40:E40"/>
    <mergeCell ref="A96:G96"/>
    <mergeCell ref="A86:G86"/>
    <mergeCell ref="A90:G90"/>
    <mergeCell ref="A85:G85"/>
    <mergeCell ref="A87:G87"/>
    <mergeCell ref="N129:N131"/>
    <mergeCell ref="A62:F62"/>
    <mergeCell ref="A120:F120"/>
    <mergeCell ref="A121:F121"/>
    <mergeCell ref="A122:F122"/>
    <mergeCell ref="A125:F125"/>
    <mergeCell ref="A98:G98"/>
    <mergeCell ref="A99:G99"/>
    <mergeCell ref="A89:G89"/>
    <mergeCell ref="A92:G92"/>
    <mergeCell ref="A31:N31"/>
    <mergeCell ref="A77:J77"/>
    <mergeCell ref="A127:N127"/>
    <mergeCell ref="A5:E5"/>
    <mergeCell ref="A8:M8"/>
    <mergeCell ref="B130:D130"/>
    <mergeCell ref="E130:H130"/>
    <mergeCell ref="B129:M129"/>
    <mergeCell ref="A129:A131"/>
    <mergeCell ref="I130:M130"/>
    <mergeCell ref="C21:F21"/>
    <mergeCell ref="C22:F22"/>
    <mergeCell ref="C23:F23"/>
    <mergeCell ref="C24:F24"/>
    <mergeCell ref="A26:N26"/>
    <mergeCell ref="A28:F28"/>
    <mergeCell ref="A7:M7"/>
    <mergeCell ref="A33:E33"/>
    <mergeCell ref="A34:E34"/>
    <mergeCell ref="A47:B47"/>
    <mergeCell ref="A21:B21"/>
    <mergeCell ref="A22:B22"/>
    <mergeCell ref="A23:B23"/>
    <mergeCell ref="A24:B24"/>
    <mergeCell ref="A30:N30"/>
    <mergeCell ref="A35:E35"/>
    <mergeCell ref="A70:N70"/>
    <mergeCell ref="A72:N72"/>
    <mergeCell ref="A55:F55"/>
    <mergeCell ref="A48:B48"/>
    <mergeCell ref="C45:F45"/>
    <mergeCell ref="C46:F46"/>
    <mergeCell ref="C47:F47"/>
    <mergeCell ref="C48:F48"/>
    <mergeCell ref="A45:B45"/>
    <mergeCell ref="A46:B46"/>
    <mergeCell ref="A83:G83"/>
    <mergeCell ref="A73:F73"/>
    <mergeCell ref="A64:B64"/>
    <mergeCell ref="A65:B65"/>
    <mergeCell ref="A66:B66"/>
    <mergeCell ref="A67:B67"/>
    <mergeCell ref="C64:F64"/>
    <mergeCell ref="C65:F65"/>
    <mergeCell ref="C66:F66"/>
    <mergeCell ref="C67:F67"/>
    <mergeCell ref="A1:N1"/>
    <mergeCell ref="A119:F119"/>
    <mergeCell ref="A118:F118"/>
    <mergeCell ref="A117:F117"/>
    <mergeCell ref="A10:F10"/>
    <mergeCell ref="A11:F11"/>
    <mergeCell ref="A12:F12"/>
    <mergeCell ref="D113:G113"/>
    <mergeCell ref="D112:G112"/>
    <mergeCell ref="A115:C115"/>
    <mergeCell ref="D115:G115"/>
    <mergeCell ref="A56:F56"/>
    <mergeCell ref="A63:N63"/>
    <mergeCell ref="A104:N104"/>
    <mergeCell ref="A107:N107"/>
    <mergeCell ref="A110:M110"/>
    <mergeCell ref="A75:N75"/>
    <mergeCell ref="A76:N76"/>
    <mergeCell ref="A79:G79"/>
    <mergeCell ref="A80:G80"/>
    <mergeCell ref="A145:N145"/>
    <mergeCell ref="A147:C147"/>
    <mergeCell ref="I147:N147"/>
    <mergeCell ref="A50:N50"/>
    <mergeCell ref="A3:N3"/>
    <mergeCell ref="A43:N43"/>
    <mergeCell ref="A112:C112"/>
    <mergeCell ref="A113:C113"/>
    <mergeCell ref="A114:C114"/>
    <mergeCell ref="D114:G114"/>
    <mergeCell ref="A78:G78"/>
    <mergeCell ref="A82:G82"/>
    <mergeCell ref="A13:F13"/>
    <mergeCell ref="A16:F16"/>
    <mergeCell ref="A17:F17"/>
    <mergeCell ref="A14:F14"/>
    <mergeCell ref="A15:F15"/>
    <mergeCell ref="A52:F52"/>
    <mergeCell ref="A53:G53"/>
    <mergeCell ref="A69:N69"/>
  </mergeCells>
  <printOptions horizontalCentered="1"/>
  <pageMargins left="0.31496062992125984" right="0.31496062992125984" top="0.15748031496062992" bottom="0.15748031496062992" header="0.31496062992125984" footer="0.31496062992125984"/>
  <pageSetup horizontalDpi="180" verticalDpi="180" orientation="landscape" paperSize="9" scale="71" r:id="rId1"/>
  <rowBreaks count="4" manualBreakCount="4">
    <brk id="42" max="255" man="1"/>
    <brk id="71" max="13" man="1"/>
    <brk id="103" max="13" man="1"/>
    <brk id="12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2015-03-23T08:00:18Z</dcterms:modified>
  <cp:category/>
  <cp:version/>
  <cp:contentType/>
  <cp:contentStatus/>
</cp:coreProperties>
</file>